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175" activeTab="0"/>
  </bookViews>
  <sheets>
    <sheet name="R4.10改正分" sheetId="1" r:id="rId1"/>
    <sheet name="R3.10改正分 2割3割コロナ加算削除" sheetId="2" r:id="rId2"/>
    <sheet name="R3.10改正分コロナ加算削除" sheetId="3" r:id="rId3"/>
    <sheet name="R3.8改正分 2割3割" sheetId="4" r:id="rId4"/>
    <sheet name="R3.8改正分" sheetId="5" r:id="rId5"/>
    <sheet name="R3.4改正分" sheetId="6" r:id="rId6"/>
    <sheet name="R2.4改正分" sheetId="7" r:id="rId7"/>
    <sheet name="R2.4.３割負担  " sheetId="8" r:id="rId8"/>
    <sheet name="R2.4.2割負担 " sheetId="9" r:id="rId9"/>
    <sheet name="R2.4．1割負担 " sheetId="10" r:id="rId10"/>
    <sheet name="R1.10.３割負担 " sheetId="11" r:id="rId11"/>
    <sheet name="R1.10.2割負担" sheetId="12" r:id="rId12"/>
    <sheet name="R1.10．1割負担" sheetId="13" r:id="rId13"/>
    <sheet name="Sheet1(8)" sheetId="14" r:id="rId14"/>
    <sheet name="Sheet1(7)" sheetId="15" r:id="rId15"/>
    <sheet name="Sheet1 (6)" sheetId="16" r:id="rId16"/>
    <sheet name="Sheet1 (5)" sheetId="17" r:id="rId17"/>
    <sheet name="Sheet1 (4)" sheetId="18" r:id="rId18"/>
    <sheet name="Sheet1 (3)" sheetId="19" r:id="rId19"/>
    <sheet name="Sheet1 (2)" sheetId="20" r:id="rId20"/>
    <sheet name="Sheet1" sheetId="21" r:id="rId21"/>
    <sheet name="Sheet3" sheetId="22" r:id="rId22"/>
  </sheets>
  <definedNames>
    <definedName name="_xlnm.Print_Area" localSheetId="12">'R1.10．1割負担'!$A$1:$R$51</definedName>
    <definedName name="_xlnm.Print_Area" localSheetId="11">'R1.10.2割負担'!$A$1:$R$51</definedName>
    <definedName name="_xlnm.Print_Area" localSheetId="10">'R1.10.３割負担 '!$A$1:$R$51</definedName>
    <definedName name="_xlnm.Print_Area" localSheetId="9">'R2.4．1割負担 '!$A$1:$R$51</definedName>
    <definedName name="_xlnm.Print_Area" localSheetId="8">'R2.4.2割負担 '!$A$1:$R$51</definedName>
    <definedName name="_xlnm.Print_Area" localSheetId="7">'R2.4.３割負担  '!$A$1:$R$51</definedName>
    <definedName name="_xlnm.Print_Area" localSheetId="2">'R3.10改正分コロナ加算削除'!$A$1:$R$86</definedName>
    <definedName name="_xlnm.Print_Area" localSheetId="4">'R3.8改正分'!$A$1:$R$86</definedName>
    <definedName name="_xlnm.Print_Area" localSheetId="0">'R4.10改正分'!$A$1:$R$123</definedName>
    <definedName name="_xlnm.Print_Area" localSheetId="14">'Sheet1(7)'!$A$1:$R$51</definedName>
    <definedName name="_xlnm.Print_Area" localSheetId="13">'Sheet1(8)'!$A$1:$R$51</definedName>
  </definedNames>
  <calcPr fullCalcOnLoad="1"/>
</workbook>
</file>

<file path=xl/sharedStrings.xml><?xml version="1.0" encoding="utf-8"?>
<sst xmlns="http://schemas.openxmlformats.org/spreadsheetml/2006/main" count="3705" uniqueCount="577">
  <si>
    <t>利用料金表</t>
  </si>
  <si>
    <t>対象者</t>
  </si>
  <si>
    <t>生活保護受給者</t>
  </si>
  <si>
    <t>老齢福祉年金受給者</t>
  </si>
  <si>
    <t>課税年金収入額と合計所得の</t>
  </si>
  <si>
    <t>金額の合計が８０万円以下の方</t>
  </si>
  <si>
    <t>利用者負担第２段階以外の方</t>
  </si>
  <si>
    <t>（課税年金収入が８０万超２６６万</t>
  </si>
  <si>
    <t>未満の方など</t>
  </si>
  <si>
    <t>上記の方以外</t>
  </si>
  <si>
    <t>区分</t>
  </si>
  <si>
    <t>利用者負担</t>
  </si>
  <si>
    <t>第１段階</t>
  </si>
  <si>
    <t>第２段階</t>
  </si>
  <si>
    <t>第３段階</t>
  </si>
  <si>
    <t>第４段階</t>
  </si>
  <si>
    <t>居住費（居住の種類により異なる）</t>
  </si>
  <si>
    <t>の場合</t>
  </si>
  <si>
    <t>個室</t>
  </si>
  <si>
    <t>食費</t>
  </si>
  <si>
    <t>０円</t>
  </si>
  <si>
    <t>１日</t>
  </si>
  <si>
    <t>６４０円</t>
  </si>
  <si>
    <t>１月</t>
  </si>
  <si>
    <t>１９２００円</t>
  </si>
  <si>
    <t>１６４０円</t>
  </si>
  <si>
    <t>１３８０円</t>
  </si>
  <si>
    <t>４１４００円</t>
  </si>
  <si>
    <t>他</t>
  </si>
  <si>
    <t>日用品費</t>
  </si>
  <si>
    <t>教養娯楽費</t>
  </si>
  <si>
    <t>１２０００円</t>
  </si>
  <si>
    <t>世帯全員が市町村民税　非課税者</t>
  </si>
  <si>
    <t>合計</t>
  </si>
  <si>
    <t>多床室</t>
  </si>
  <si>
    <t>一日あたりの費用は</t>
  </si>
  <si>
    <t>３００円</t>
  </si>
  <si>
    <t>１００円</t>
  </si>
  <si>
    <t>居住費（第４段階）</t>
  </si>
  <si>
    <t>月</t>
  </si>
  <si>
    <t>介護料</t>
  </si>
  <si>
    <t>一日あたり（基本介護サービス費）</t>
  </si>
  <si>
    <t>私物洗濯費用</t>
  </si>
  <si>
    <t>２６２円</t>
  </si>
  <si>
    <t>７８６０円</t>
  </si>
  <si>
    <t>１４７００円</t>
  </si>
  <si>
    <t>９６００円</t>
  </si>
  <si>
    <t>３９３００円</t>
  </si>
  <si>
    <t>４９２００円</t>
  </si>
  <si>
    <t>９０００円</t>
  </si>
  <si>
    <t>１１７００円</t>
  </si>
  <si>
    <t>１９５００円</t>
  </si>
  <si>
    <t>（１日３２０円）</t>
  </si>
  <si>
    <t>（１日６４０円）</t>
  </si>
  <si>
    <t>（１日４９０円）</t>
  </si>
  <si>
    <t>（１日１３１０円）</t>
  </si>
  <si>
    <t>（１日１６４０円）</t>
  </si>
  <si>
    <t>（１日３００円）</t>
  </si>
  <si>
    <t>（１日３９０円）</t>
  </si>
  <si>
    <t>（１日６５０円）</t>
  </si>
  <si>
    <t>（１日１３８０円）</t>
  </si>
  <si>
    <t>（１日４００円）</t>
  </si>
  <si>
    <t>介</t>
  </si>
  <si>
    <t>ＴＶレンタル</t>
  </si>
  <si>
    <t>５２円</t>
  </si>
  <si>
    <t>１５７５円</t>
  </si>
  <si>
    <t>冷蔵庫レンタル</t>
  </si>
  <si>
    <t>多床室（相部屋）</t>
  </si>
  <si>
    <t>管理栄養体制加算</t>
  </si>
  <si>
    <t>栄養ケアマネジメント加算</t>
  </si>
  <si>
    <t>１２円</t>
  </si>
  <si>
    <t>☆個室はそのままです</t>
  </si>
  <si>
    <t>居住費・食費・他、教養娯楽費・日用品費（月別１ヶ月＝３０日計算）</t>
  </si>
  <si>
    <t>平成２１年４月改正</t>
  </si>
  <si>
    <t>22,060 円</t>
  </si>
  <si>
    <t>23,490 円</t>
  </si>
  <si>
    <t>25,080 円</t>
  </si>
  <si>
    <t>26,700 円</t>
  </si>
  <si>
    <t>28,290 円</t>
  </si>
  <si>
    <t>24,390 円</t>
  </si>
  <si>
    <t>25,860 円</t>
  </si>
  <si>
    <t>27,450 円</t>
  </si>
  <si>
    <t>29,070 円</t>
  </si>
  <si>
    <t>30,660 円</t>
  </si>
  <si>
    <t>103,260 円</t>
  </si>
  <si>
    <t>101,670 円</t>
  </si>
  <si>
    <t>100,050 円</t>
  </si>
  <si>
    <t xml:space="preserve"> 96,990 円</t>
  </si>
  <si>
    <t xml:space="preserve"> 98,460 円</t>
  </si>
  <si>
    <t>124,660 円</t>
  </si>
  <si>
    <t>126,090 円</t>
  </si>
  <si>
    <t>127,680 円</t>
  </si>
  <si>
    <t>129,300 円</t>
  </si>
  <si>
    <t>130,890 円</t>
  </si>
  <si>
    <t>65,490 円</t>
  </si>
  <si>
    <t>66,960 円</t>
  </si>
  <si>
    <t>68,550 円</t>
  </si>
  <si>
    <t>70,170 円</t>
  </si>
  <si>
    <t>71,760 円</t>
  </si>
  <si>
    <t>92,860 円</t>
  </si>
  <si>
    <t>94,290 円</t>
  </si>
  <si>
    <t>95,880 円</t>
  </si>
  <si>
    <t>97,500 円</t>
  </si>
  <si>
    <t>99,090 円</t>
  </si>
  <si>
    <t>57,690 円</t>
  </si>
  <si>
    <t>59,160 円</t>
  </si>
  <si>
    <t>60,750 円</t>
  </si>
  <si>
    <t>62,370 円</t>
  </si>
  <si>
    <t>63,960 円</t>
  </si>
  <si>
    <t>60,460 円</t>
  </si>
  <si>
    <t>７,８６０円</t>
  </si>
  <si>
    <t>（１日１,３８０円）</t>
  </si>
  <si>
    <t>（１日１,３１０円）</t>
  </si>
  <si>
    <t>（１日１,６４０円）</t>
  </si>
  <si>
    <t>※認定証が必要</t>
  </si>
  <si>
    <t>※介護券と認定証が必要</t>
  </si>
  <si>
    <t>夜勤職員配置加算</t>
  </si>
  <si>
    <t>短期集中リハビリ加算</t>
  </si>
  <si>
    <t>１０５円</t>
  </si>
  <si>
    <t>初期加算</t>
  </si>
  <si>
    <t>２４円／日（７２０円）</t>
  </si>
  <si>
    <t>１４円／日（４２０円）</t>
  </si>
  <si>
    <t>３０円／日（９００円）</t>
  </si>
  <si>
    <t>２４０円／日（２８８０円）</t>
  </si>
  <si>
    <t>①１２円／日（３６０円）</t>
  </si>
  <si>
    <t>②　６円／日（１８０円）</t>
  </si>
  <si>
    <t>③　６円／日（１８０円）</t>
  </si>
  <si>
    <t>○個別契約内容○</t>
  </si>
  <si>
    <t>所定疾患施設療養費</t>
  </si>
  <si>
    <t>３００円／日（１月７日間まで）</t>
  </si>
  <si>
    <t xml:space="preserve">　※１ スタッフの人員配置によって変更します。　　 </t>
  </si>
  <si>
    <t>３０円／月（３０円）</t>
  </si>
  <si>
    <t>養老の郷　利用料金表</t>
  </si>
  <si>
    <t>１ヶ月</t>
  </si>
  <si>
    <t>３１５０円</t>
  </si>
  <si>
    <t>介護職員処遇改善加算Ⅰ</t>
  </si>
  <si>
    <t>在宅復帰・在宅療養支援機能加算</t>
  </si>
  <si>
    <t>課税年金収入が８０万超２６６万</t>
  </si>
  <si>
    <t>（１日３７０円）</t>
  </si>
  <si>
    <t>２７円／月（810円）</t>
  </si>
  <si>
    <r>
      <rPr>
        <b/>
        <sz val="12"/>
        <rFont val="HG丸ｺﾞｼｯｸM-PRO"/>
        <family val="3"/>
      </rPr>
      <t>合計</t>
    </r>
    <r>
      <rPr>
        <sz val="12"/>
        <rFont val="HG丸ｺﾞｼｯｸM-PRO"/>
        <family val="3"/>
      </rPr>
      <t xml:space="preserve"> </t>
    </r>
    <r>
      <rPr>
        <b/>
        <sz val="18"/>
        <rFont val="HG丸ｺﾞｼｯｸM-PRO"/>
        <family val="3"/>
      </rPr>
      <t>3060</t>
    </r>
    <r>
      <rPr>
        <b/>
        <sz val="20"/>
        <rFont val="HG丸ｺﾞｼｯｸM-PRO"/>
        <family val="3"/>
      </rPr>
      <t>円</t>
    </r>
  </si>
  <si>
    <t>口腔衛生管理体制加算</t>
  </si>
  <si>
    <t>サービス提供体制強化加算Ⅱ※１</t>
  </si>
  <si>
    <r>
      <t xml:space="preserve">その他の加算について
</t>
    </r>
    <r>
      <rPr>
        <b/>
        <sz val="8"/>
        <rFont val="ＭＳ Ｐゴシック"/>
        <family val="3"/>
      </rPr>
      <t>※（　）内は、１ヶ月分の料金になります。</t>
    </r>
  </si>
  <si>
    <t>介護料（１割負担金）</t>
  </si>
  <si>
    <t>平成27年８月更新</t>
  </si>
  <si>
    <t>※介護保険負担割合証に記載されている負担割合がご負担頂く料金です。</t>
  </si>
  <si>
    <t>総報酬の39/1000</t>
  </si>
  <si>
    <t>〈別紙５〉</t>
  </si>
  <si>
    <t>理美容</t>
  </si>
  <si>
    <t>カット</t>
  </si>
  <si>
    <t>カットと顔そり</t>
  </si>
  <si>
    <t>パーマ（カット込み）</t>
  </si>
  <si>
    <t>毛染め（カット込み）</t>
  </si>
  <si>
    <t>2000円</t>
  </si>
  <si>
    <t>6000円</t>
  </si>
  <si>
    <t>5000円
（カット無し3500円）</t>
  </si>
  <si>
    <r>
      <t>居住費・食費・日用品費・その他（月別１ヶ月＝</t>
    </r>
    <r>
      <rPr>
        <b/>
        <u val="single"/>
        <sz val="16"/>
        <rFont val="ＭＳ Ｐゴシック"/>
        <family val="3"/>
      </rPr>
      <t>３０日</t>
    </r>
    <r>
      <rPr>
        <b/>
        <u val="single"/>
        <sz val="14"/>
        <rFont val="ＭＳ Ｐゴシック"/>
        <family val="3"/>
      </rPr>
      <t>計算）</t>
    </r>
  </si>
  <si>
    <t>1500円</t>
  </si>
  <si>
    <t>平成30年４月改正</t>
  </si>
  <si>
    <r>
      <rPr>
        <b/>
        <sz val="12"/>
        <rFont val="HG丸ｺﾞｼｯｸM-PRO"/>
        <family val="3"/>
      </rPr>
      <t>合計</t>
    </r>
    <r>
      <rPr>
        <sz val="12"/>
        <rFont val="HG丸ｺﾞｼｯｸM-PRO"/>
        <family val="3"/>
      </rPr>
      <t xml:space="preserve"> </t>
    </r>
    <r>
      <rPr>
        <b/>
        <sz val="18"/>
        <rFont val="HG丸ｺﾞｼｯｸM-PRO"/>
        <family val="3"/>
      </rPr>
      <t>2250</t>
    </r>
    <r>
      <rPr>
        <b/>
        <sz val="20"/>
        <rFont val="HG丸ｺﾞｼｯｸM-PRO"/>
        <family val="3"/>
      </rPr>
      <t>円</t>
    </r>
  </si>
  <si>
    <t>療養食加算</t>
  </si>
  <si>
    <t>６円／食（５４０円）</t>
  </si>
  <si>
    <t>緊急時治療管理</t>
  </si>
  <si>
    <t>外泊加算</t>
  </si>
  <si>
    <t>①２３５円／日（１月７日間まで）</t>
  </si>
  <si>
    <t>②４７５円／日（１月７日間まで）</t>
  </si>
  <si>
    <t>低栄養リスク改善加算</t>
  </si>
  <si>
    <t>３００円／月（３００円）</t>
  </si>
  <si>
    <t>入所前後訪問指導加算</t>
  </si>
  <si>
    <t>試行的退所時指導加算</t>
  </si>
  <si>
    <t>４００円／1回</t>
  </si>
  <si>
    <t>退所時情報提供加算</t>
  </si>
  <si>
    <t>５００円／1回</t>
  </si>
  <si>
    <t>退所前連携加算</t>
  </si>
  <si>
    <t>※初期加算は最初の１ヶ月のみとなります。
※短期集中リハビリ加算→最初の３ヶ月のみとなります。また、（）内の金額は、１週間に３回実施するのが４週あり、合計１２回にて計算してあります。
※下記２項目についてはとらさせて頂く場合があります。</t>
  </si>
  <si>
    <t>※初期加算は最初の１ヶ月のみとなります。
※短期集中リハビリ加算→最初の３ヶ月のみとなります。また、（）内の金額は、１週間に３回実施するのが４週あり、合計１２回にて計算してあります。
※下記１０項目についてはとらさせて頂く場合があります。</t>
  </si>
  <si>
    <t>３６２円／日（外泊の中日1日につき、1ヶ月６日まで）</t>
  </si>
  <si>
    <t>①４５０円／１回</t>
  </si>
  <si>
    <t>②４８０円／１回</t>
  </si>
  <si>
    <t>５１１円／回（１月１回連続３日まで）</t>
  </si>
  <si>
    <t>①イ:１８円／日　ロ:１２円／日</t>
  </si>
  <si>
    <t>③　６円／日</t>
  </si>
  <si>
    <t>褥瘡マネジメント加算</t>
  </si>
  <si>
    <t>排泄支援加算</t>
  </si>
  <si>
    <t>100円／月</t>
  </si>
  <si>
    <t>10円／１回(3月に1回を限定とする)</t>
  </si>
  <si>
    <t>※月途中入所の場合は
日割り計算となります（２６２円）</t>
  </si>
  <si>
    <t>1ヶ月</t>
  </si>
  <si>
    <t>７．６８０円</t>
  </si>
  <si>
    <t>3150円</t>
  </si>
  <si>
    <t>5000円
（カットなし3500円）</t>
  </si>
  <si>
    <t>2人部屋</t>
  </si>
  <si>
    <r>
      <t>※月途中入所の場合は日割り計算となります。</t>
    </r>
    <r>
      <rPr>
        <b/>
        <sz val="10"/>
        <rFont val="ＭＳ Ｐゴシック"/>
        <family val="3"/>
      </rPr>
      <t>（洗濯２６２円、TV１０５円）</t>
    </r>
  </si>
  <si>
    <t>平成31年2月改正</t>
  </si>
  <si>
    <t>在宅復帰・在宅療養支援機能加算（Ⅱ）</t>
  </si>
  <si>
    <t>46円／日（1380円）</t>
  </si>
  <si>
    <t>平成30年4月改正</t>
  </si>
  <si>
    <r>
      <rPr>
        <b/>
        <sz val="12"/>
        <rFont val="HG丸ｺﾞｼｯｸM-PRO"/>
        <family val="3"/>
      </rPr>
      <t>合計</t>
    </r>
    <r>
      <rPr>
        <sz val="12"/>
        <rFont val="HG丸ｺﾞｼｯｸM-PRO"/>
        <family val="3"/>
      </rPr>
      <t xml:space="preserve"> </t>
    </r>
    <r>
      <rPr>
        <b/>
        <sz val="18"/>
        <rFont val="HG丸ｺﾞｼｯｸM-PRO"/>
        <family val="3"/>
      </rPr>
      <t>3630</t>
    </r>
    <r>
      <rPr>
        <b/>
        <sz val="20"/>
        <rFont val="HG丸ｺﾞｼｯｸM-PRO"/>
        <family val="3"/>
      </rPr>
      <t>円</t>
    </r>
  </si>
  <si>
    <t xml:space="preserve">　※Ⅱ　条件を満たさなかった月は算定致しません。　　 </t>
  </si>
  <si>
    <t>※介護保険負担割合証に記載されている負担割合がご負担頂く料金です。</t>
  </si>
  <si>
    <t>介護料(1割負担金)</t>
  </si>
  <si>
    <t>※介護券と介護保険負担限度額認定証が必要</t>
  </si>
  <si>
    <t>11,100円</t>
  </si>
  <si>
    <t>※介護保険負担限度額認定証が必要</t>
  </si>
  <si>
    <r>
      <t xml:space="preserve">その他の加算について
</t>
    </r>
    <r>
      <rPr>
        <b/>
        <sz val="8"/>
        <rFont val="ＭＳ Ｐゴシック"/>
        <family val="3"/>
      </rPr>
      <t>※（）内は、１ヶ月分の料金になります。</t>
    </r>
  </si>
  <si>
    <t>1日あたり（基本介護サービス）</t>
  </si>
  <si>
    <t>口腔機能維持管理体制加算</t>
  </si>
  <si>
    <t>TVレンタル</t>
  </si>
  <si>
    <t>サービス提供体制強化加算Ⅱ　※１</t>
  </si>
  <si>
    <t>①イ:18円／日　ロ:12円／日</t>
  </si>
  <si>
    <t>４６円／日（１３８０円）</t>
  </si>
  <si>
    <t>７，８６０円</t>
  </si>
  <si>
    <t>３，１５０円</t>
  </si>
  <si>
    <t>介護職員処遇改善加算Ⅰ　</t>
  </si>
  <si>
    <t>合計　３６３０円</t>
  </si>
  <si>
    <t>※月途中入所の場合は日割り計算
となります。（洗濯262円、TV105円）</t>
  </si>
  <si>
    <t>総報酬の39/1000</t>
  </si>
  <si>
    <t>　※Ⅱ　条件を満たさなかった月は算定致しません</t>
  </si>
  <si>
    <t>１５００円</t>
  </si>
  <si>
    <t>２０００円</t>
  </si>
  <si>
    <t>低栄養リスク改善加算</t>
  </si>
  <si>
    <t>②４７５円／日（１月７日間まで）</t>
  </si>
  <si>
    <t>６０００円</t>
  </si>
  <si>
    <t>511円／回（１月1回連続３日まで）</t>
  </si>
  <si>
    <t>入所時前後訪問加算</t>
  </si>
  <si>
    <t>５０００円
（カット無し3500円）</t>
  </si>
  <si>
    <t>①４５０円／1回</t>
  </si>
  <si>
    <t>３６２円／日（外泊の中日1日につき、1ヶ月６日まで）</t>
  </si>
  <si>
    <t>４００円／1回</t>
  </si>
  <si>
    <t>５００円／１回</t>
  </si>
  <si>
    <t>５００円／1回</t>
  </si>
  <si>
    <t>ターミナルケア加算</t>
  </si>
  <si>
    <t>１０円／１回（３月１回を限定とする）</t>
  </si>
  <si>
    <t>１００円／月</t>
  </si>
  <si>
    <t xml:space="preserve">　※Ⅰスタッフの人員配置によって変更します。　　 </t>
  </si>
  <si>
    <t>カット</t>
  </si>
  <si>
    <r>
      <t xml:space="preserve">死亡日以前4日以上３０日以下については1日につき１６０円
死亡日の前日及び前々日については８２０円
死亡日については１６５０円　 　　
</t>
    </r>
    <r>
      <rPr>
        <b/>
        <sz val="10"/>
        <color indexed="8"/>
        <rFont val="ＭＳ Ｐゴシック"/>
        <family val="3"/>
      </rPr>
      <t>※ご家族様の同意を得て看取りを行った場合に算定します</t>
    </r>
  </si>
  <si>
    <t>令和元年５月改正</t>
  </si>
  <si>
    <t>２４０円／日（4800円）</t>
  </si>
  <si>
    <t>※初期加算は最初の１ヶ月のみとなります。
※短期集中リハビリ加算→最初の３ヶ月のみとなります。また、（）内　の金額は、１週間に5回実施するのが４週あり、合計20回にて計算してあります。
※下記１２項目についてはとらさせて頂く場合があります。</t>
  </si>
  <si>
    <t>令和元年7月改正</t>
  </si>
  <si>
    <t>口腔衛生管理加算</t>
  </si>
  <si>
    <t>９０円／月</t>
  </si>
  <si>
    <t>令和元年10月改正</t>
  </si>
  <si>
    <t>施設特定処遇改善加算Ⅱ</t>
  </si>
  <si>
    <t>総報酬の17/1000</t>
  </si>
  <si>
    <t>※月途中入所の場合は日割り計算
となります。（洗濯275円、TV110円）</t>
  </si>
  <si>
    <t>3300円</t>
  </si>
  <si>
    <t>8250円</t>
  </si>
  <si>
    <t>1760円</t>
  </si>
  <si>
    <t>2420円</t>
  </si>
  <si>
    <t>6160円</t>
  </si>
  <si>
    <t>5500円
（カット無し3740円）</t>
  </si>
  <si>
    <t>②480円／日（１月７日間まで）</t>
  </si>
  <si>
    <t>①239円／日（１月７日間まで）</t>
  </si>
  <si>
    <t>518円／回（１月1回連続３日まで）</t>
  </si>
  <si>
    <t>①イ:３６円／日　ロ:２４円／日</t>
  </si>
  <si>
    <t>１０３６円／回（１月1回連続３日まで）</t>
  </si>
  <si>
    <t>①４７８円／日（１月７日間まで）</t>
  </si>
  <si>
    <t>②９６０円／日（１月７日間まで）</t>
  </si>
  <si>
    <t>７２４円／日（外泊の中日1日につき、1ヶ月６日まで）</t>
  </si>
  <si>
    <t>８００円／1回</t>
  </si>
  <si>
    <t>２０円／１回（３月１回を限定とする）</t>
  </si>
  <si>
    <t>①９００円／1回</t>
  </si>
  <si>
    <t>②９６０円／１回</t>
  </si>
  <si>
    <t>１０００円／１回</t>
  </si>
  <si>
    <t>１０００円／1回</t>
  </si>
  <si>
    <t>２００円／月</t>
  </si>
  <si>
    <t>１８０円／月</t>
  </si>
  <si>
    <t>６００円／月（６００円）</t>
  </si>
  <si>
    <t>１２円／食（１０８０円）</t>
  </si>
  <si>
    <t>６０円／日（１８００円）</t>
  </si>
  <si>
    <t>②　１２円／日（３６０円）</t>
  </si>
  <si>
    <t>４８円／日（１４４０円）</t>
  </si>
  <si>
    <t>介護料(２割負担金)</t>
  </si>
  <si>
    <r>
      <t xml:space="preserve">死亡日以前4日以上３０日以下については1日につき３２０円
死亡日の前日及び前々日については１６４０円
死亡日については３３００円　 　　
</t>
    </r>
    <r>
      <rPr>
        <b/>
        <sz val="10"/>
        <color indexed="8"/>
        <rFont val="ＭＳ Ｐゴシック"/>
        <family val="3"/>
      </rPr>
      <t>※ご家族様の同意を得て看取りを行った場合に算定します</t>
    </r>
  </si>
  <si>
    <t>③　１２円／日</t>
  </si>
  <si>
    <t>２８円／日（８４０円）</t>
  </si>
  <si>
    <t>総報酬の７８/１０００</t>
  </si>
  <si>
    <t>総報酬の３４/１０００</t>
  </si>
  <si>
    <t>６０円／月（６０円）</t>
  </si>
  <si>
    <t>９２円／日（２７６０円）</t>
  </si>
  <si>
    <t>４８０円／日（９６００円）</t>
  </si>
  <si>
    <t>介護料(３割負担金)</t>
  </si>
  <si>
    <t>９０円／日（２７００円）</t>
  </si>
  <si>
    <t>①イ:５４円／日　ロ:３６円／日</t>
  </si>
  <si>
    <t>②　１８円／日（５４０円）</t>
  </si>
  <si>
    <t>③　１８円／日</t>
  </si>
  <si>
    <t>７２円／日（２１６０円）</t>
  </si>
  <si>
    <t>４２円／日（１２６０円）</t>
  </si>
  <si>
    <t>総報酬の１１７/１０００</t>
  </si>
  <si>
    <t>９０円／月（９０円）</t>
  </si>
  <si>
    <t>１３８円／日（４１４０円）</t>
  </si>
  <si>
    <t>総報酬の１０２/１０００</t>
  </si>
  <si>
    <t>７２０円／日（１４４００円）</t>
  </si>
  <si>
    <t>１５５４円／回（１月1回連続３日まで）</t>
  </si>
  <si>
    <t>１０８６円／日（外泊の中日1日につき、1ヶ月６日まで）</t>
  </si>
  <si>
    <t>１２００円／1回</t>
  </si>
  <si>
    <t>３０円／１回（３月１回を限定とする）</t>
  </si>
  <si>
    <t>１８円／食（１６２０円）</t>
  </si>
  <si>
    <t>９００円／月（９００円）</t>
  </si>
  <si>
    <t>１５００円／１回</t>
  </si>
  <si>
    <t>３００円／月</t>
  </si>
  <si>
    <t>①７１７円／日（１月７日間まで）</t>
  </si>
  <si>
    <t>②１４４０円／日（１月７日間まで）</t>
  </si>
  <si>
    <t>①１３５０円／1回</t>
  </si>
  <si>
    <t>②２８８０円／１回</t>
  </si>
  <si>
    <t>１５００円／1回</t>
  </si>
  <si>
    <t>２７０円／月</t>
  </si>
  <si>
    <r>
      <t xml:space="preserve">死亡日以前4日以上３０日以下については1日につき４８０円
死亡日の前日及び前々日については２４６０円
死亡日については４９５０円　 　　
</t>
    </r>
    <r>
      <rPr>
        <b/>
        <sz val="10"/>
        <color indexed="8"/>
        <rFont val="ＭＳ Ｐゴシック"/>
        <family val="3"/>
      </rPr>
      <t>※ご家族様の同意を得て看取りを行った場合に算定します</t>
    </r>
  </si>
  <si>
    <t>（１日1.980円）</t>
  </si>
  <si>
    <t>（１日1.600円）</t>
  </si>
  <si>
    <t>（１日16.00円）</t>
  </si>
  <si>
    <t>令和2年4月改正</t>
  </si>
  <si>
    <t>2割負担</t>
  </si>
  <si>
    <t>令和２年４月改正</t>
  </si>
  <si>
    <t>3割負担</t>
  </si>
  <si>
    <t>1036円／回（１月1回連続３日まで）</t>
  </si>
  <si>
    <t>※初期加算は最初の１ヶ月のみとなります。
※短期集中リハビリ加算→最初の３ヶ月のみとなります。また、（）内　の金額は、１週間に6回実施するのが４週あり、合計24回にて計算してあります。
※下記１２項目についてはとらさせて頂く場合があります。</t>
  </si>
  <si>
    <t>240円／日（5760円）</t>
  </si>
  <si>
    <t>480円／日（11520円）</t>
  </si>
  <si>
    <t>720円／日（17280円）</t>
  </si>
  <si>
    <t>在宅復帰・在宅療養支援機能加算（Ⅱ）※2</t>
  </si>
  <si>
    <t>　※2　条件を満たさなかった月は算定致しません</t>
  </si>
  <si>
    <t xml:space="preserve">　※1　スタッフの人員配置によって変更します。　　 </t>
  </si>
  <si>
    <t>総報酬の５１/１０００</t>
  </si>
  <si>
    <t>②１４４０円／１回</t>
  </si>
  <si>
    <t>多床室（相部屋）
二人部屋</t>
  </si>
  <si>
    <t>多床室/月</t>
  </si>
  <si>
    <t>個室/月</t>
  </si>
  <si>
    <t>多床室　合計</t>
  </si>
  <si>
    <t>個室　合計</t>
  </si>
  <si>
    <t>その他加算について　※（）内は1ヶ月分の料金になります</t>
  </si>
  <si>
    <t>6円/日(180円）</t>
  </si>
  <si>
    <t>科学的介護推進体制加算Ⅱ</t>
  </si>
  <si>
    <t>30円/日（900円）</t>
  </si>
  <si>
    <t>栄養マネジメント強化加算</t>
  </si>
  <si>
    <t>11円/日（330円）</t>
  </si>
  <si>
    <t>33円/日（990円）</t>
  </si>
  <si>
    <t>480円/1回</t>
  </si>
  <si>
    <t>初期加算(最初の1ヶ月のみ)</t>
  </si>
  <si>
    <t>経口維持加算</t>
  </si>
  <si>
    <t>Ⅰ　400円/月</t>
  </si>
  <si>
    <t>Ⅱ　100円/月</t>
  </si>
  <si>
    <t>Ⅰ　600円/1回</t>
  </si>
  <si>
    <t>Ⅱ　400円/1回</t>
  </si>
  <si>
    <t>若年性認知症入所者受入加算</t>
  </si>
  <si>
    <t>120円/日(3600円）</t>
  </si>
  <si>
    <t>経口移行加算</t>
  </si>
  <si>
    <t>28円/日（840円）</t>
  </si>
  <si>
    <t>Ⅲ　20円/月</t>
  </si>
  <si>
    <t>Ⅳ　100円/月</t>
  </si>
  <si>
    <t>安全対策体制加算</t>
  </si>
  <si>
    <t>20円/1回</t>
  </si>
  <si>
    <t>自立支援促進加算</t>
  </si>
  <si>
    <t>300円/月</t>
  </si>
  <si>
    <t>Ⅱ　13円/月</t>
  </si>
  <si>
    <t>Ⅲ　10円/月</t>
  </si>
  <si>
    <t>短期集中リハビリ加算</t>
  </si>
  <si>
    <t>240円/日（5760円）</t>
  </si>
  <si>
    <t>試行的退所時指導加算</t>
  </si>
  <si>
    <t>外泊時費用(1月に6回を限度)</t>
  </si>
  <si>
    <t>再入所時栄養連携加算</t>
  </si>
  <si>
    <t>200円/1回</t>
  </si>
  <si>
    <t>地域連携診療計画情報提供加算</t>
  </si>
  <si>
    <t>300円/1回</t>
  </si>
  <si>
    <t>死亡日45日から31日前までは1日につき80円</t>
  </si>
  <si>
    <t>死亡日30日前から4日前までは1日につき160円</t>
  </si>
  <si>
    <t>死亡日前々日および前日について820円</t>
  </si>
  <si>
    <t>死亡日について1650円</t>
  </si>
  <si>
    <t>※ご家族様の同意を得て看取りを行った場合に算定します</t>
  </si>
  <si>
    <t>短期集中リハビリ加算は最初の3ヶ月のみとなります。また（）内の金額は1週間に6回実施するのが4週あり合計24回にて計算しております。</t>
  </si>
  <si>
    <t>〈別紙5〉</t>
  </si>
  <si>
    <t>居住費・食費・日用品・その他(月別1ヶ月＝30日計算</t>
  </si>
  <si>
    <t>令和3年4月改正</t>
  </si>
  <si>
    <t>介護度</t>
  </si>
  <si>
    <t>要介護1</t>
  </si>
  <si>
    <t>要介護2</t>
  </si>
  <si>
    <t>要介護3</t>
  </si>
  <si>
    <t>要介護4</t>
  </si>
  <si>
    <t>要介護5</t>
  </si>
  <si>
    <t>多床室（相部屋）</t>
  </si>
  <si>
    <t>480円/日（11520円）</t>
  </si>
  <si>
    <t>死亡日45日から31日前までは1日につき160円</t>
  </si>
  <si>
    <t>死亡日30日前から4日前までは1日につき320円</t>
  </si>
  <si>
    <t>死亡日前々日および前日について1640円</t>
  </si>
  <si>
    <t>死亡日について3300円</t>
  </si>
  <si>
    <t>60円/日（1800円）</t>
  </si>
  <si>
    <t>総報酬の78/1000</t>
  </si>
  <si>
    <t>600円/月</t>
  </si>
  <si>
    <t>960円/1回</t>
  </si>
  <si>
    <t>Ⅰ　1200円/1回</t>
  </si>
  <si>
    <t>240円/日(7200円）</t>
  </si>
  <si>
    <t>※下記項目については算定させて頂く場合があります。</t>
  </si>
  <si>
    <t>12円/日(360円）</t>
  </si>
  <si>
    <t>22円/日（660円）</t>
  </si>
  <si>
    <t>40円/1回</t>
  </si>
  <si>
    <t>総報酬の34/1000</t>
  </si>
  <si>
    <t>56円/日（1680円）</t>
  </si>
  <si>
    <t>Ⅰ　800円/月</t>
  </si>
  <si>
    <t>Ⅱ　200円/月</t>
  </si>
  <si>
    <t>400円/1回</t>
  </si>
  <si>
    <t>Ⅱ　26円/月</t>
  </si>
  <si>
    <t>600円/1回</t>
  </si>
  <si>
    <t>Ⅳ　200円/月</t>
  </si>
  <si>
    <t>720円/日（17280円）</t>
  </si>
  <si>
    <t>死亡日45日から31日前までは1日につき240円</t>
  </si>
  <si>
    <t>死亡日30日前から4日前までは1日につき480円</t>
  </si>
  <si>
    <t>死亡日前々日および前日について2460円</t>
  </si>
  <si>
    <t>死亡日について4950円</t>
  </si>
  <si>
    <t>90円/日（2700円）</t>
  </si>
  <si>
    <t>総報酬の117/1000</t>
  </si>
  <si>
    <t>18円/日(540円）</t>
  </si>
  <si>
    <t>60円/1回</t>
  </si>
  <si>
    <t>総報酬の51/1000</t>
  </si>
  <si>
    <t>900円/月</t>
  </si>
  <si>
    <t>1440円/1回</t>
  </si>
  <si>
    <t>Ⅰ　1800円/1回</t>
  </si>
  <si>
    <t>Ⅱ　1200円/1回</t>
  </si>
  <si>
    <t>360円/日(10800円）</t>
  </si>
  <si>
    <t>84円/日（2520円）</t>
  </si>
  <si>
    <t>Ⅰ　1200円/月</t>
  </si>
  <si>
    <t>Ⅱ　39円/月</t>
  </si>
  <si>
    <t>Ⅲ　30円/月</t>
  </si>
  <si>
    <t>900円/1回</t>
  </si>
  <si>
    <t>Ⅳ　300円/月</t>
  </si>
  <si>
    <t>500円/1回</t>
  </si>
  <si>
    <t>24円/日（720円）</t>
  </si>
  <si>
    <t>46円/日（1380円）</t>
  </si>
  <si>
    <t>400円/1回</t>
  </si>
  <si>
    <t>6円/食（540円）</t>
  </si>
  <si>
    <t>518円/回（１月1回連続3日まで）</t>
  </si>
  <si>
    <t>48円/日（1440円）</t>
  </si>
  <si>
    <t>92円/日（2760円）</t>
  </si>
  <si>
    <t>1000円/1回</t>
  </si>
  <si>
    <t>800円/1回</t>
  </si>
  <si>
    <t>12円/食（1080円）</t>
  </si>
  <si>
    <t>Ⅰ 　6円/月</t>
  </si>
  <si>
    <t>Ⅰ　478円/日（１月７日間まで）</t>
  </si>
  <si>
    <t>1036円/回（１月1回連続3日まで）</t>
  </si>
  <si>
    <t>Ⅱ 　800円/1回</t>
  </si>
  <si>
    <t>Ⅰ 　20円/月</t>
  </si>
  <si>
    <t>Ⅱ　 30円/月</t>
  </si>
  <si>
    <t>Ⅲ 　40円/月</t>
  </si>
  <si>
    <t>Ⅰ 　3円/月</t>
  </si>
  <si>
    <t>Ⅰ 　10円/月</t>
  </si>
  <si>
    <t>Ⅱ　 15円/月</t>
  </si>
  <si>
    <t>Ⅲ　 20円/月</t>
  </si>
  <si>
    <t>※加算について()内は1ヶ月分の料金になります</t>
  </si>
  <si>
    <t>72円/日（2160円）</t>
  </si>
  <si>
    <t>138円/日（4140円）</t>
  </si>
  <si>
    <t>1500円/1回</t>
  </si>
  <si>
    <t>1200円/1回</t>
  </si>
  <si>
    <t>18円/食（1620円）</t>
  </si>
  <si>
    <t>Ⅰ　　717円/日（１月７日間まで）</t>
  </si>
  <si>
    <t>1554円/回（１月1回連続3日まで）</t>
  </si>
  <si>
    <t>Ⅱ　　300円/月</t>
  </si>
  <si>
    <t>Ⅰ　　9円/月</t>
  </si>
  <si>
    <t>Ⅰ　　30円/月</t>
  </si>
  <si>
    <t>Ⅱ　　45円/月</t>
  </si>
  <si>
    <t>Ⅲ　　60円/月</t>
  </si>
  <si>
    <t>※加算について()内は1ヶ月分の料金になります</t>
  </si>
  <si>
    <t>60円/月</t>
  </si>
  <si>
    <t>33円/月</t>
  </si>
  <si>
    <t>※1スタッフの人員配置によって変更します　※2条件を満たさない月は算定致しません</t>
  </si>
  <si>
    <t>362円/日</t>
  </si>
  <si>
    <t>Ⅱ　480円/日(１月10日間まで)</t>
  </si>
  <si>
    <t>Ⅰ　239円/日(１月7日間まで）</t>
  </si>
  <si>
    <t>180円/月</t>
  </si>
  <si>
    <t>120円/月</t>
  </si>
  <si>
    <t>66円/月</t>
  </si>
  <si>
    <t>742円/日</t>
  </si>
  <si>
    <t>Ⅱ　960円/日（１月10日間まで）</t>
  </si>
  <si>
    <t>99円/月</t>
  </si>
  <si>
    <t>1086円/日</t>
  </si>
  <si>
    <t>Ⅱ　1440円/日（１月10日間まで）</t>
  </si>
  <si>
    <t>サービス提供体制強化加算Ⅲ　※１</t>
  </si>
  <si>
    <t>新型コロナウイルス感染症への対応
※令和3年9月30日までの上乗せ分</t>
  </si>
  <si>
    <t>総報酬の1/1000</t>
  </si>
  <si>
    <t>総報酬の2/1000</t>
  </si>
  <si>
    <t>口腔衛生管理加算Ⅱ</t>
  </si>
  <si>
    <t>110円/月</t>
  </si>
  <si>
    <t>220円/月</t>
  </si>
  <si>
    <t>総報酬の3/1000</t>
  </si>
  <si>
    <t>個別契約内容</t>
  </si>
  <si>
    <t>リハビリテーションマネジメント計画書情報加算</t>
  </si>
  <si>
    <t>入所前後訪問指導加算Ⅱ</t>
  </si>
  <si>
    <t>入退所前連携加算</t>
  </si>
  <si>
    <t>330円/月</t>
  </si>
  <si>
    <t>介護券と介護保険負担限度額認定証が必要</t>
  </si>
  <si>
    <t>介護保険負担限度額認定証が必要</t>
  </si>
  <si>
    <t>年金収入等※80万円以下</t>
  </si>
  <si>
    <t>年金収入等80万円超120万円以下</t>
  </si>
  <si>
    <t>年金収入等120万超</t>
  </si>
  <si>
    <t>第３段階②</t>
  </si>
  <si>
    <t>第３段階①</t>
  </si>
  <si>
    <t>（１日１,３６０円）</t>
  </si>
  <si>
    <t>（１日１,６００円）</t>
  </si>
  <si>
    <t>（１日１,９８０円）</t>
  </si>
  <si>
    <t>※年金収入等=公的年金等収入金額（非課税年金を含みます。）＋その他の合計所得金額</t>
  </si>
  <si>
    <t>入所前後訪問指導加算Ⅰ</t>
  </si>
  <si>
    <t>450円/1回</t>
  </si>
  <si>
    <t>※介護保険負担割合証に記載されている負担割合がご負担頂く料金です</t>
  </si>
  <si>
    <t>※年金収入等=公的年金等収入金額（非課税年金を含みます）＋その他の合計所得金額</t>
  </si>
  <si>
    <t>単身650万円　夫婦1650万円</t>
  </si>
  <si>
    <t>単身550万円　夫婦1550万円</t>
  </si>
  <si>
    <t>単身500万円　夫婦1500万円</t>
  </si>
  <si>
    <t>年金収入等※80万円超120万円以下</t>
  </si>
  <si>
    <t>年金収入等※120万超</t>
  </si>
  <si>
    <t>居住費・食費・日用品・その他(月別1ヶ月＝30日計算）</t>
  </si>
  <si>
    <t>安全対策体制加算(利用開始月のみ)</t>
  </si>
  <si>
    <t>朝食400円　
昼食600円
夕食600円</t>
  </si>
  <si>
    <t>総報酬の</t>
  </si>
  <si>
    <t>8250円（1日275円）</t>
  </si>
  <si>
    <t>3300円（1日110円）</t>
  </si>
  <si>
    <t>短期集中リハビリ加算は最初の3ヶ月のみとなります。</t>
  </si>
  <si>
    <t>必要な方に算定している加算</t>
  </si>
  <si>
    <t>皆様に頂いている加算（こちらのお金は合計に含まれております）</t>
  </si>
  <si>
    <t>多床室</t>
  </si>
  <si>
    <t>★短期集中リハビリ加算</t>
  </si>
  <si>
    <t>Ⅱ　800円/1回</t>
  </si>
  <si>
    <t>Ⅰ　478円/日(１月7日間まで）</t>
  </si>
  <si>
    <t>Ⅱ　960円/日(１月10日間まで)</t>
  </si>
  <si>
    <t>724円/日</t>
  </si>
  <si>
    <t>Ⅱ　1200円/1回</t>
  </si>
  <si>
    <t>Ⅰ　717円/日(１月7日間まで）</t>
  </si>
  <si>
    <t>Ⅱ　1440円/日(１月10日間まで)</t>
  </si>
  <si>
    <t>褥瘡マネジメント加算Ⅱ</t>
  </si>
  <si>
    <t>※この加算は看取り発生時に前月迄遡り算定をさせて頂きます。</t>
  </si>
  <si>
    <t>入所前後訪問指導加算Ⅰ</t>
  </si>
  <si>
    <t>※加算の算定状況により多少の料金の変更があります。</t>
  </si>
  <si>
    <t>褥瘡マネジメント加算Ⅰ</t>
  </si>
  <si>
    <t>3円/月</t>
  </si>
  <si>
    <t>体調に合わせて算定している加算</t>
  </si>
  <si>
    <t>入所時に算定する加算</t>
  </si>
  <si>
    <t>6円/月</t>
  </si>
  <si>
    <t>9円/月</t>
  </si>
  <si>
    <t>口腔衛生管理加算Ⅱ</t>
  </si>
  <si>
    <t>2200円</t>
  </si>
  <si>
    <t>2800円</t>
  </si>
  <si>
    <t>6800円</t>
  </si>
  <si>
    <t>6400円
（カット無し4400円）</t>
  </si>
  <si>
    <t>協力医療機関連携加算</t>
  </si>
  <si>
    <t>退所時情報提供加算Ⅰ（在宅）</t>
  </si>
  <si>
    <t>退所時に算定している加算</t>
  </si>
  <si>
    <t>初期加算Ⅰ</t>
  </si>
  <si>
    <t>初期加算Ⅱ</t>
  </si>
  <si>
    <t>（入所後30日間どちらかを算定）</t>
  </si>
  <si>
    <t>死亡日45日から31日前までは1日につき71円</t>
  </si>
  <si>
    <t>死亡日前々日および前日について910円</t>
  </si>
  <si>
    <t>死亡日について1900円</t>
  </si>
  <si>
    <t>高齢者施設等感染対策向上加算Ⅱ</t>
  </si>
  <si>
    <t>高齢者施設等感染対策向上加算Ⅰ</t>
  </si>
  <si>
    <t>リハビリテーションマネジメント計画書情報加算Ⅰ</t>
  </si>
  <si>
    <t>★短期集中リハビリ加算Ⅰ</t>
  </si>
  <si>
    <t>退所時栄養情報連携加算</t>
  </si>
  <si>
    <t>70円/1回</t>
  </si>
  <si>
    <t>71/1000</t>
  </si>
  <si>
    <t>介護職員処遇改善加算Ⅱ　</t>
  </si>
  <si>
    <t>訪問歯科往診費用（保険診療）</t>
  </si>
  <si>
    <t>負担割合1割の方で月1,300円前後</t>
  </si>
  <si>
    <t>歯科往診費用</t>
  </si>
  <si>
    <t>※1段階の方には含まれておりません。</t>
  </si>
  <si>
    <t>140円/1回</t>
  </si>
  <si>
    <t>死亡日45日から31日前までは1日につき144円</t>
  </si>
  <si>
    <t>死亡日前々日および前日について1820円</t>
  </si>
  <si>
    <t>死亡日について3800円</t>
  </si>
  <si>
    <t>サービス提供体制強化加算Ⅲ</t>
  </si>
  <si>
    <t>歯科往診費</t>
  </si>
  <si>
    <t>在宅復帰・在宅療養支援機能加算Ⅱ</t>
  </si>
  <si>
    <t>（１日1600円）</t>
  </si>
  <si>
    <t>（１日1980円）</t>
  </si>
  <si>
    <t>210円/1回</t>
  </si>
  <si>
    <t>250円/1回</t>
  </si>
  <si>
    <t>退所時情報提供加算Ⅱ（医療・施設）</t>
  </si>
  <si>
    <t>750円/1回</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</si>
</sst>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quot;¥&quot;#,##0\)&quot;円&quot;"/>
    <numFmt numFmtId="178" formatCode="&quot;円&quot;"/>
    <numFmt numFmtId="179" formatCode="##,###,###&quot;円&quot;"/>
    <numFmt numFmtId="180" formatCode="##,###,###&quot; 円&quot;"/>
    <numFmt numFmtId="181" formatCode="&quot;Yes&quot;;&quot;Yes&quot;;&quot;No&quot;"/>
    <numFmt numFmtId="182" formatCode="&quot;True&quot;;&quot;True&quot;;&quot;False&quot;"/>
    <numFmt numFmtId="183" formatCode="&quot;On&quot;;&quot;On&quot;;&quot;Off&quot;"/>
    <numFmt numFmtId="184" formatCode="[$€-2]\ #,##0.00_);[Red]\([$€-2]\ #,##0.00\)"/>
    <numFmt numFmtId="185" formatCode="#,##0.0;[Red]\-#,##0.0"/>
    <numFmt numFmtId="186" formatCode="[$]ggge&quot;年&quot;m&quot;月&quot;d&quot;日&quot;;@"/>
    <numFmt numFmtId="187" formatCode="[$-411]gge&quot;年&quot;m&quot;月&quot;d&quot;日&quot;;@"/>
    <numFmt numFmtId="188" formatCode="[$]gge&quot;年&quot;m&quot;月&quot;d&quot;日&quot;;@"/>
    <numFmt numFmtId="189" formatCode="0&quot;円&quot;"/>
    <numFmt numFmtId="190" formatCode="\(0&quot;円&quot;\)"/>
    <numFmt numFmtId="191" formatCode="\(&quot;月&quot;0&quot;円&quot;\)"/>
    <numFmt numFmtId="192" formatCode="&quot;初&quot;&quot;回&quot;&quot;の&quot;&quot;み&quot;0&quot;円&quot;"/>
    <numFmt numFmtId="193" formatCode="&quot;総&quot;&quot;報&quot;&quot;酬&quot;&quot;の&quot;0"/>
    <numFmt numFmtId="194" formatCode="0.0%"/>
    <numFmt numFmtId="195" formatCode="&quot;総&quot;&quot;報&quot;&quot;酬&quot;&quot;の&quot;0.0%"/>
    <numFmt numFmtId="196" formatCode="#\ ???/???"/>
    <numFmt numFmtId="197" formatCode="0.000%"/>
    <numFmt numFmtId="198" formatCode="0.0000%"/>
    <numFmt numFmtId="199" formatCode="\1&quot;日&quot;0&quot;円&quot;"/>
    <numFmt numFmtId="200" formatCode="\※&quot;週&quot;0&quot;回&quot;&quot;で&quot;\4&quot;週&quot;&quot;間&quot;&quot;分&quot;&quot;で&quot;&quot;計&quot;&quot;算&quot;"/>
    <numFmt numFmtId="201" formatCode="0_ "/>
    <numFmt numFmtId="202" formatCode="&quot;訪&quot;&quot;問&quot;&quot;時&quot;0&quot;円&quot;"/>
    <numFmt numFmtId="203" formatCode="\(\ 0&quot;円&quot;\ \)"/>
  </numFmts>
  <fonts count="100">
    <font>
      <sz val="11"/>
      <name val="ＭＳ Ｐゴシック"/>
      <family val="3"/>
    </font>
    <font>
      <sz val="6"/>
      <name val="ＭＳ Ｐゴシック"/>
      <family val="3"/>
    </font>
    <font>
      <b/>
      <sz val="22"/>
      <name val="ＭＳ Ｐゴシック"/>
      <family val="3"/>
    </font>
    <font>
      <sz val="12"/>
      <name val="ＭＳ Ｐゴシック"/>
      <family val="3"/>
    </font>
    <font>
      <b/>
      <sz val="26"/>
      <name val="ＭＳ Ｐゴシック"/>
      <family val="3"/>
    </font>
    <font>
      <b/>
      <sz val="28"/>
      <name val="ＭＳ Ｐゴシック"/>
      <family val="3"/>
    </font>
    <font>
      <sz val="18"/>
      <name val="ＭＳ Ｐゴシック"/>
      <family val="3"/>
    </font>
    <font>
      <sz val="14"/>
      <name val="ＭＳ Ｐゴシック"/>
      <family val="3"/>
    </font>
    <font>
      <b/>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22"/>
      <name val="HG丸ｺﾞｼｯｸM-PRO"/>
      <family val="3"/>
    </font>
    <font>
      <b/>
      <u val="single"/>
      <sz val="14"/>
      <name val="HG教科書体"/>
      <family val="1"/>
    </font>
    <font>
      <sz val="28"/>
      <name val="ＭＳ Ｐゴシック"/>
      <family val="3"/>
    </font>
    <font>
      <sz val="18"/>
      <name val="HG創英角ｺﾞｼｯｸUB"/>
      <family val="3"/>
    </font>
    <font>
      <sz val="11"/>
      <name val="HG創英角ｺﾞｼｯｸUB"/>
      <family val="3"/>
    </font>
    <font>
      <sz val="12"/>
      <name val="HG創英角ｺﾞｼｯｸUB"/>
      <family val="3"/>
    </font>
    <font>
      <b/>
      <sz val="11"/>
      <name val="ＭＳ Ｐゴシック"/>
      <family val="3"/>
    </font>
    <font>
      <b/>
      <sz val="8"/>
      <name val="ＭＳ Ｐゴシック"/>
      <family val="3"/>
    </font>
    <font>
      <b/>
      <sz val="6"/>
      <name val="ＭＳ Ｐゴシック"/>
      <family val="3"/>
    </font>
    <font>
      <sz val="14"/>
      <name val="HG創英角ｺﾞｼｯｸUB"/>
      <family val="3"/>
    </font>
    <font>
      <b/>
      <sz val="11"/>
      <color indexed="8"/>
      <name val="ＭＳ Ｐゴシック"/>
      <family val="3"/>
    </font>
    <font>
      <b/>
      <sz val="9"/>
      <name val="ＭＳ Ｐゴシック"/>
      <family val="3"/>
    </font>
    <font>
      <sz val="18"/>
      <name val="HG丸ｺﾞｼｯｸM-PRO"/>
      <family val="3"/>
    </font>
    <font>
      <sz val="12"/>
      <name val="HG丸ｺﾞｼｯｸM-PRO"/>
      <family val="3"/>
    </font>
    <font>
      <b/>
      <sz val="20"/>
      <name val="HG丸ｺﾞｼｯｸM-PRO"/>
      <family val="3"/>
    </font>
    <font>
      <b/>
      <sz val="12"/>
      <name val="HG丸ｺﾞｼｯｸM-PRO"/>
      <family val="3"/>
    </font>
    <font>
      <b/>
      <sz val="18"/>
      <name val="HG丸ｺﾞｼｯｸM-PRO"/>
      <family val="3"/>
    </font>
    <font>
      <b/>
      <sz val="10"/>
      <name val="ＭＳ Ｐゴシック"/>
      <family val="3"/>
    </font>
    <font>
      <sz val="10"/>
      <name val="ＭＳ Ｐゴシック"/>
      <family val="3"/>
    </font>
    <font>
      <b/>
      <u val="single"/>
      <sz val="14"/>
      <name val="ＭＳ Ｐゴシック"/>
      <family val="3"/>
    </font>
    <font>
      <b/>
      <u val="single"/>
      <sz val="16"/>
      <name val="ＭＳ Ｐゴシック"/>
      <family val="3"/>
    </font>
    <font>
      <sz val="8"/>
      <name val="HG創英角ｺﾞｼｯｸUB"/>
      <family val="3"/>
    </font>
    <font>
      <sz val="10"/>
      <name val="HG創英角ｺﾞｼｯｸUB"/>
      <family val="3"/>
    </font>
    <font>
      <b/>
      <sz val="12"/>
      <name val="HG創英角ｺﾞｼｯｸUB"/>
      <family val="3"/>
    </font>
    <font>
      <b/>
      <sz val="10"/>
      <color indexed="8"/>
      <name val="ＭＳ Ｐゴシック"/>
      <family val="3"/>
    </font>
    <font>
      <sz val="9"/>
      <name val="ＭＳ Ｐゴシック"/>
      <family val="3"/>
    </font>
    <font>
      <b/>
      <sz val="18"/>
      <name val="ＭＳ Ｐゴシック"/>
      <family val="3"/>
    </font>
    <font>
      <sz val="8"/>
      <name val="ＭＳ Ｐゴシック"/>
      <family val="3"/>
    </font>
    <font>
      <sz val="22"/>
      <name val="ＭＳ Ｐゴシック"/>
      <family val="3"/>
    </font>
    <font>
      <b/>
      <sz val="20"/>
      <name val="ＭＳ Ｐゴシック"/>
      <family val="3"/>
    </font>
    <font>
      <b/>
      <sz val="28"/>
      <name val="HG丸ｺﾞｼｯｸM-PRO"/>
      <family val="3"/>
    </font>
    <font>
      <b/>
      <sz val="14"/>
      <name val="HG丸ｺﾞｼｯｸM-PRO"/>
      <family val="3"/>
    </font>
    <font>
      <b/>
      <sz val="11"/>
      <name val="HG丸ｺﾞｼｯｸM-PRO"/>
      <family val="3"/>
    </font>
    <font>
      <b/>
      <sz val="7"/>
      <name val="ＭＳ Ｐゴシック"/>
      <family val="3"/>
    </font>
    <font>
      <b/>
      <sz val="16"/>
      <name val="HG丸ｺﾞｼｯｸM-PRO"/>
      <family val="3"/>
    </font>
    <font>
      <sz val="36"/>
      <name val="HGS創英角ﾎﾟｯﾌﾟ体"/>
      <family val="3"/>
    </font>
    <font>
      <sz val="12"/>
      <name val="HGP創英角ｺﾞｼｯｸUB"/>
      <family val="3"/>
    </font>
    <font>
      <b/>
      <sz val="18"/>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Ｐゴシック"/>
      <family val="3"/>
    </font>
    <font>
      <b/>
      <sz val="9"/>
      <color indexed="9"/>
      <name val="ＭＳ Ｐゴシック"/>
      <family val="3"/>
    </font>
    <font>
      <sz val="20"/>
      <name val="ＭＳ Ｐゴシック"/>
      <family val="3"/>
    </font>
    <font>
      <b/>
      <sz val="16"/>
      <color indexed="8"/>
      <name val="ＭＳ Ｐゴシック"/>
      <family val="3"/>
    </font>
    <font>
      <b/>
      <sz val="16"/>
      <color indexed="8"/>
      <name val="Calibri"/>
      <family val="2"/>
    </font>
    <font>
      <sz val="24"/>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name val="Calibri"/>
      <family val="3"/>
    </font>
    <font>
      <b/>
      <sz val="11"/>
      <name val="Calibri"/>
      <family val="3"/>
    </font>
    <font>
      <b/>
      <sz val="12"/>
      <name val="Calibri"/>
      <family val="3"/>
    </font>
    <font>
      <sz val="11"/>
      <name val="Calibri"/>
      <family val="3"/>
    </font>
    <font>
      <b/>
      <sz val="11"/>
      <color theme="0"/>
      <name val="ＭＳ Ｐゴシック"/>
      <family val="3"/>
    </font>
    <font>
      <b/>
      <sz val="7"/>
      <name val="Calibri"/>
      <family val="3"/>
    </font>
    <font>
      <sz val="20"/>
      <name val="Calibri"/>
      <family val="3"/>
    </font>
    <font>
      <b/>
      <sz val="10"/>
      <color theme="0"/>
      <name val="ＭＳ Ｐゴシック"/>
      <family val="3"/>
    </font>
    <font>
      <b/>
      <sz val="9"/>
      <color theme="0"/>
      <name val="ＭＳ Ｐゴシック"/>
      <family val="3"/>
    </font>
    <font>
      <b/>
      <sz val="8"/>
      <name val="Calibri"/>
      <family val="3"/>
    </font>
    <font>
      <b/>
      <sz val="1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hair"/>
      <bottom style="hair"/>
    </border>
    <border>
      <left style="medium"/>
      <right>
        <color indexed="63"/>
      </right>
      <top style="hair"/>
      <bottom style="medium"/>
    </border>
    <border>
      <left style="medium"/>
      <right style="medium"/>
      <top style="medium"/>
      <bottom style="hair"/>
    </border>
    <border>
      <left>
        <color indexed="63"/>
      </left>
      <right style="medium"/>
      <top>
        <color indexed="63"/>
      </top>
      <bottom>
        <color indexed="63"/>
      </bottom>
    </border>
    <border>
      <left style="medium"/>
      <right>
        <color indexed="63"/>
      </right>
      <top>
        <color indexed="63"/>
      </top>
      <bottom style="hair"/>
    </border>
    <border>
      <left style="medium"/>
      <right style="medium"/>
      <top style="thin"/>
      <bottom style="medium"/>
    </border>
    <border>
      <left>
        <color indexed="63"/>
      </left>
      <right style="medium"/>
      <top style="thin"/>
      <bottom style="medium"/>
    </border>
    <border>
      <left style="medium"/>
      <right>
        <color indexed="63"/>
      </right>
      <top style="medium"/>
      <bottom style="hair"/>
    </border>
    <border>
      <left style="medium"/>
      <right>
        <color indexed="63"/>
      </right>
      <top style="hair"/>
      <bottom>
        <color indexed="63"/>
      </bottom>
    </border>
    <border>
      <left style="medium"/>
      <right style="medium"/>
      <top style="medium"/>
      <bottom style="medium"/>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color indexed="63"/>
      </bottom>
    </border>
    <border>
      <left style="thin"/>
      <right style="thin"/>
      <top style="hair"/>
      <bottom style="medium"/>
    </border>
    <border>
      <left style="medium"/>
      <right>
        <color indexed="63"/>
      </right>
      <top style="thin"/>
      <bottom style="medium"/>
    </border>
    <border>
      <left style="medium"/>
      <right style="medium"/>
      <top style="medium"/>
      <bottom>
        <color indexed="63"/>
      </bottom>
    </border>
    <border>
      <left style="medium"/>
      <right style="medium"/>
      <top style="thin"/>
      <bottom style="thin"/>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color indexed="63"/>
      </right>
      <top style="double"/>
      <bottom>
        <color indexed="63"/>
      </bottom>
    </border>
    <border>
      <left style="thin"/>
      <right style="thin"/>
      <top style="hair"/>
      <bottom>
        <color indexed="63"/>
      </bottom>
    </border>
    <border>
      <left style="thin"/>
      <right style="medium"/>
      <top>
        <color indexed="63"/>
      </top>
      <bottom style="medium"/>
    </border>
    <border>
      <left style="thin"/>
      <right style="medium"/>
      <top style="hair"/>
      <bottom style="medium"/>
    </border>
    <border>
      <left style="medium"/>
      <right style="medium"/>
      <top style="hair"/>
      <bottom>
        <color indexed="63"/>
      </bottom>
    </border>
    <border>
      <left style="thin"/>
      <right style="thin"/>
      <top style="thin"/>
      <bottom style="mediu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hair"/>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hair"/>
      <bottom>
        <color indexed="63"/>
      </bottom>
    </border>
    <border>
      <left style="thin"/>
      <right>
        <color indexed="63"/>
      </right>
      <top style="hair"/>
      <bottom style="medium"/>
    </border>
    <border>
      <left>
        <color indexed="63"/>
      </left>
      <right style="medium"/>
      <top style="medium"/>
      <bottom style="double"/>
    </border>
    <border>
      <left style="thin"/>
      <right style="thin"/>
      <top style="medium"/>
      <bottom style="double"/>
    </border>
    <border>
      <left>
        <color indexed="63"/>
      </left>
      <right style="medium"/>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double"/>
      <bottom style="hair"/>
    </border>
    <border>
      <left>
        <color indexed="63"/>
      </left>
      <right>
        <color indexed="63"/>
      </right>
      <top>
        <color indexed="63"/>
      </top>
      <bottom style="hair"/>
    </border>
    <border>
      <left style="thin"/>
      <right>
        <color indexed="63"/>
      </right>
      <top style="double"/>
      <bottom style="hair"/>
    </border>
    <border>
      <left>
        <color indexed="63"/>
      </left>
      <right style="thin"/>
      <top style="double"/>
      <bottom style="hair"/>
    </border>
    <border>
      <left>
        <color indexed="63"/>
      </left>
      <right style="medium"/>
      <top>
        <color indexed="63"/>
      </top>
      <bottom style="hair"/>
    </border>
    <border>
      <left>
        <color indexed="63"/>
      </left>
      <right style="thin"/>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style="thin"/>
      <right style="thin"/>
      <top style="hair"/>
      <bottom style="thin"/>
    </border>
    <border>
      <left style="thin"/>
      <right>
        <color indexed="63"/>
      </right>
      <top>
        <color indexed="63"/>
      </top>
      <bottom style="thin"/>
    </border>
    <border>
      <left style="thin"/>
      <right style="thin"/>
      <top style="thin"/>
      <bottom>
        <color indexed="63"/>
      </bottom>
    </border>
    <border>
      <left style="thin"/>
      <right style="thin"/>
      <top style="thin"/>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color indexed="63"/>
      </right>
      <top>
        <color indexed="63"/>
      </top>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color indexed="63"/>
      </left>
      <right style="thin"/>
      <top style="thin"/>
      <bottom style="hair"/>
    </border>
    <border>
      <left>
        <color indexed="63"/>
      </left>
      <right style="thin"/>
      <top style="hair"/>
      <bottom>
        <color indexed="63"/>
      </bottom>
    </border>
    <border>
      <left style="medium"/>
      <right>
        <color indexed="63"/>
      </right>
      <top style="hair"/>
      <bottom style="thin"/>
    </border>
    <border>
      <left>
        <color indexed="63"/>
      </left>
      <right style="medium"/>
      <top style="hair"/>
      <bottom style="thin"/>
    </border>
    <border>
      <left>
        <color indexed="63"/>
      </left>
      <right>
        <color indexed="63"/>
      </right>
      <top style="thin"/>
      <bottom style="medium"/>
    </border>
    <border>
      <left style="thin"/>
      <right style="thin"/>
      <top>
        <color indexed="63"/>
      </top>
      <bottom style="thin"/>
    </border>
    <border>
      <left style="medium"/>
      <right style="thin"/>
      <top style="hair"/>
      <bottom style="hair"/>
    </border>
    <border>
      <left style="thin"/>
      <right style="medium"/>
      <top style="hair"/>
      <bottom style="hair"/>
    </border>
    <border>
      <left style="medium"/>
      <right style="hair"/>
      <top style="medium"/>
      <bottom>
        <color indexed="63"/>
      </bottom>
    </border>
    <border>
      <left style="hair"/>
      <right style="medium"/>
      <top style="medium"/>
      <bottom>
        <color indexed="63"/>
      </bottom>
    </border>
    <border>
      <left style="medium"/>
      <right style="hair"/>
      <top style="thin"/>
      <bottom style="hair"/>
    </border>
    <border>
      <left style="hair"/>
      <right style="medium"/>
      <top style="thin"/>
      <bottom style="hair"/>
    </border>
    <border>
      <left style="medium"/>
      <right style="hair"/>
      <top style="hair"/>
      <bottom style="thin"/>
    </border>
    <border>
      <left style="hair"/>
      <right style="medium"/>
      <top style="hair"/>
      <bottom style="thin"/>
    </border>
    <border>
      <left style="medium"/>
      <right style="hair"/>
      <top>
        <color indexed="63"/>
      </top>
      <bottom style="thin"/>
    </border>
    <border>
      <left style="hair"/>
      <right style="medium"/>
      <top>
        <color indexed="63"/>
      </top>
      <bottom style="thin"/>
    </border>
    <border>
      <left style="medium"/>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style="hair"/>
      <right>
        <color indexed="63"/>
      </right>
      <top style="thin"/>
      <bottom style="medium"/>
    </border>
    <border>
      <left>
        <color indexed="63"/>
      </left>
      <right>
        <color indexed="63"/>
      </right>
      <top style="thin"/>
      <bottom style="hair"/>
    </border>
    <border>
      <left style="medium"/>
      <right>
        <color indexed="63"/>
      </right>
      <top style="medium"/>
      <bottom style="thin"/>
    </border>
    <border>
      <left>
        <color indexed="63"/>
      </left>
      <right style="medium"/>
      <top style="medium"/>
      <bottom style="thin"/>
    </border>
    <border>
      <left>
        <color indexed="63"/>
      </left>
      <right style="medium"/>
      <top style="hair"/>
      <bottom>
        <color indexed="63"/>
      </bottom>
    </border>
    <border>
      <left style="medium"/>
      <right style="thin"/>
      <top style="thin"/>
      <bottom style="hair"/>
    </border>
    <border>
      <left style="medium"/>
      <right style="thin"/>
      <top style="hair"/>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hair"/>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thin"/>
      <right style="medium"/>
      <top style="hair"/>
      <bottom>
        <color indexed="63"/>
      </bottom>
    </border>
    <border>
      <left style="medium"/>
      <right style="thin"/>
      <top style="hair"/>
      <bottom style="thin"/>
    </border>
    <border>
      <left style="thin"/>
      <right style="medium"/>
      <top style="hair"/>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medium"/>
      <right style="hair"/>
      <top style="thin"/>
      <bottom style="medium"/>
    </border>
    <border>
      <left style="hair"/>
      <right style="hair"/>
      <top style="thin"/>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double"/>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style="double"/>
    </border>
    <border>
      <left>
        <color indexed="63"/>
      </left>
      <right style="thin"/>
      <top style="double"/>
      <bottom>
        <color indexed="63"/>
      </bottom>
    </border>
    <border>
      <left style="thin"/>
      <right>
        <color indexed="63"/>
      </right>
      <top style="double"/>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double"/>
      <bottom style="hair"/>
    </border>
    <border>
      <left>
        <color indexed="63"/>
      </left>
      <right>
        <color indexed="63"/>
      </right>
      <top style="double"/>
      <bottom style="hair"/>
    </border>
    <border>
      <left style="thin"/>
      <right>
        <color indexed="63"/>
      </right>
      <top style="medium"/>
      <bottom>
        <color indexed="63"/>
      </bottom>
    </border>
    <border>
      <left>
        <color indexed="63"/>
      </left>
      <right style="thin"/>
      <top style="medium"/>
      <bottom>
        <color indexed="63"/>
      </bottom>
    </border>
    <border>
      <left style="thin"/>
      <right style="medium"/>
      <top style="double"/>
      <bottom>
        <color indexed="63"/>
      </bottom>
    </border>
    <border>
      <left style="thin"/>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1" fillId="0" borderId="0" applyNumberFormat="0" applyFill="0" applyBorder="0" applyAlignment="0" applyProtection="0"/>
    <xf numFmtId="0" fontId="88" fillId="32" borderId="0" applyNumberFormat="0" applyBorder="0" applyAlignment="0" applyProtection="0"/>
  </cellStyleXfs>
  <cellXfs count="1448">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0" fillId="0" borderId="27" xfId="0"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Border="1" applyAlignment="1">
      <alignment horizontal="center" vertical="center"/>
    </xf>
    <xf numFmtId="0" fontId="3" fillId="0" borderId="2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22" xfId="0" applyFont="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horizontal="center" vertical="center"/>
    </xf>
    <xf numFmtId="0" fontId="0" fillId="0" borderId="35" xfId="0" applyBorder="1" applyAlignment="1">
      <alignment horizontal="center" vertical="center"/>
    </xf>
    <xf numFmtId="0" fontId="7" fillId="0" borderId="34" xfId="0" applyFont="1" applyBorder="1" applyAlignment="1">
      <alignment horizontal="center" vertical="center"/>
    </xf>
    <xf numFmtId="0" fontId="0" fillId="0" borderId="36" xfId="0" applyBorder="1" applyAlignment="1">
      <alignment horizontal="center" vertical="center"/>
    </xf>
    <xf numFmtId="0" fontId="7"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12" fillId="0" borderId="0" xfId="0" applyFont="1" applyAlignment="1">
      <alignment vertical="center"/>
    </xf>
    <xf numFmtId="0" fontId="3" fillId="0" borderId="43" xfId="0" applyFont="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6" xfId="0" applyFont="1" applyBorder="1" applyAlignment="1">
      <alignment vertical="center"/>
    </xf>
    <xf numFmtId="0" fontId="3" fillId="0" borderId="18" xfId="0" applyFont="1" applyBorder="1" applyAlignment="1">
      <alignment vertical="center"/>
    </xf>
    <xf numFmtId="0" fontId="3" fillId="0" borderId="47"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38" fontId="3" fillId="0" borderId="25" xfId="49" applyFont="1" applyBorder="1" applyAlignment="1">
      <alignment horizontal="center" vertical="center"/>
    </xf>
    <xf numFmtId="3" fontId="3" fillId="0" borderId="43" xfId="0" applyNumberFormat="1" applyFont="1" applyBorder="1" applyAlignment="1">
      <alignment horizontal="center" vertical="center"/>
    </xf>
    <xf numFmtId="3" fontId="3" fillId="0" borderId="50" xfId="0" applyNumberFormat="1" applyFont="1" applyBorder="1" applyAlignment="1">
      <alignment horizontal="center" vertical="center"/>
    </xf>
    <xf numFmtId="0" fontId="3" fillId="0" borderId="50" xfId="0" applyFont="1" applyBorder="1" applyAlignment="1">
      <alignment horizontal="center" vertical="center"/>
    </xf>
    <xf numFmtId="3" fontId="3" fillId="0" borderId="44" xfId="0" applyNumberFormat="1" applyFont="1" applyBorder="1" applyAlignment="1">
      <alignment horizontal="center" vertical="center"/>
    </xf>
    <xf numFmtId="38" fontId="7" fillId="0" borderId="51" xfId="49" applyFont="1" applyBorder="1" applyAlignment="1">
      <alignment horizontal="center" vertical="center"/>
    </xf>
    <xf numFmtId="0" fontId="8" fillId="0" borderId="47" xfId="0" applyFont="1" applyFill="1" applyBorder="1" applyAlignment="1">
      <alignment horizontal="center" vertical="center"/>
    </xf>
    <xf numFmtId="38" fontId="3" fillId="0" borderId="43" xfId="49" applyFont="1" applyBorder="1" applyAlignment="1">
      <alignment horizontal="center" vertical="center"/>
    </xf>
    <xf numFmtId="0" fontId="3" fillId="0" borderId="44" xfId="0" applyFont="1" applyBorder="1" applyAlignment="1">
      <alignment horizontal="center" vertical="center"/>
    </xf>
    <xf numFmtId="38" fontId="3" fillId="0" borderId="25" xfId="0" applyNumberFormat="1" applyFont="1" applyFill="1" applyBorder="1" applyAlignment="1">
      <alignment horizontal="center" vertical="center"/>
    </xf>
    <xf numFmtId="180" fontId="3" fillId="0" borderId="25" xfId="0" applyNumberFormat="1" applyFont="1" applyFill="1" applyBorder="1" applyAlignment="1">
      <alignment vertical="center"/>
    </xf>
    <xf numFmtId="180" fontId="3" fillId="0" borderId="0" xfId="0" applyNumberFormat="1" applyFont="1" applyFill="1" applyBorder="1" applyAlignment="1">
      <alignment horizontal="center" vertical="center"/>
    </xf>
    <xf numFmtId="180" fontId="3" fillId="0" borderId="0" xfId="0" applyNumberFormat="1" applyFont="1" applyBorder="1" applyAlignment="1">
      <alignment horizontal="center"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horizontal="center"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4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0" xfId="0" applyFont="1" applyBorder="1" applyAlignment="1">
      <alignment horizontal="center" vertical="center"/>
    </xf>
    <xf numFmtId="0" fontId="16" fillId="0" borderId="32" xfId="0" applyFont="1" applyBorder="1" applyAlignment="1">
      <alignment horizontal="center" vertical="center"/>
    </xf>
    <xf numFmtId="0" fontId="16" fillId="0" borderId="21" xfId="0" applyFont="1" applyBorder="1" applyAlignment="1">
      <alignment horizontal="center" vertical="center"/>
    </xf>
    <xf numFmtId="0" fontId="18" fillId="0" borderId="30" xfId="0" applyFont="1" applyBorder="1" applyAlignment="1">
      <alignment horizontal="center" vertical="center"/>
    </xf>
    <xf numFmtId="0" fontId="18" fillId="0" borderId="23" xfId="0" applyFont="1" applyBorder="1" applyAlignment="1">
      <alignment horizontal="center" vertical="center"/>
    </xf>
    <xf numFmtId="180" fontId="8" fillId="0" borderId="43" xfId="49" applyNumberFormat="1" applyFont="1" applyBorder="1" applyAlignment="1">
      <alignment horizontal="center" vertical="center"/>
    </xf>
    <xf numFmtId="180" fontId="8" fillId="0" borderId="43"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Fill="1" applyBorder="1" applyAlignment="1">
      <alignment horizontal="center" vertical="center"/>
    </xf>
    <xf numFmtId="0" fontId="8" fillId="0" borderId="48" xfId="0" applyFont="1" applyBorder="1" applyAlignment="1">
      <alignment horizontal="center" vertical="center"/>
    </xf>
    <xf numFmtId="0" fontId="18" fillId="0" borderId="24" xfId="0" applyFont="1" applyBorder="1" applyAlignment="1">
      <alignment horizontal="center" vertical="center"/>
    </xf>
    <xf numFmtId="0" fontId="8" fillId="0" borderId="39" xfId="0" applyFont="1" applyBorder="1" applyAlignment="1">
      <alignment horizontal="center" vertical="center"/>
    </xf>
    <xf numFmtId="0" fontId="8" fillId="0" borderId="49" xfId="0" applyFont="1" applyBorder="1" applyAlignment="1">
      <alignment horizontal="center" vertical="center"/>
    </xf>
    <xf numFmtId="0" fontId="8" fillId="0" borderId="46" xfId="0" applyFont="1" applyBorder="1" applyAlignment="1">
      <alignment vertical="center"/>
    </xf>
    <xf numFmtId="0" fontId="8" fillId="0" borderId="15" xfId="0" applyFont="1" applyBorder="1" applyAlignment="1">
      <alignment vertical="center"/>
    </xf>
    <xf numFmtId="0" fontId="8" fillId="0" borderId="15"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8" fillId="0" borderId="0" xfId="0" applyFont="1" applyAlignment="1">
      <alignment vertical="center"/>
    </xf>
    <xf numFmtId="0" fontId="8" fillId="0" borderId="33" xfId="0" applyFont="1" applyFill="1" applyBorder="1" applyAlignment="1">
      <alignment vertical="center"/>
    </xf>
    <xf numFmtId="0" fontId="8" fillId="0" borderId="22" xfId="0" applyFont="1" applyFill="1" applyBorder="1" applyAlignment="1">
      <alignment horizontal="center" vertical="center"/>
    </xf>
    <xf numFmtId="0" fontId="8" fillId="0" borderId="3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8" fillId="0" borderId="52" xfId="0" applyFont="1" applyBorder="1" applyAlignment="1">
      <alignment vertical="center"/>
    </xf>
    <xf numFmtId="0" fontId="8" fillId="0" borderId="26" xfId="0" applyFont="1" applyBorder="1" applyAlignment="1">
      <alignment vertical="center"/>
    </xf>
    <xf numFmtId="0" fontId="20" fillId="0" borderId="0" xfId="0" applyFont="1" applyBorder="1" applyAlignment="1">
      <alignment horizontal="left" vertical="center"/>
    </xf>
    <xf numFmtId="0" fontId="18" fillId="0" borderId="0" xfId="0" applyFont="1" applyBorder="1" applyAlignment="1">
      <alignment horizontal="center" vertical="center"/>
    </xf>
    <xf numFmtId="38" fontId="9" fillId="0" borderId="0" xfId="49" applyFont="1" applyBorder="1" applyAlignment="1">
      <alignment horizontal="center" vertical="center"/>
    </xf>
    <xf numFmtId="0" fontId="9" fillId="0" borderId="0" xfId="0" applyFont="1" applyBorder="1" applyAlignment="1">
      <alignment horizontal="center" vertical="center"/>
    </xf>
    <xf numFmtId="0" fontId="19" fillId="0" borderId="17" xfId="0" applyFont="1" applyBorder="1" applyAlignment="1">
      <alignment vertical="center"/>
    </xf>
    <xf numFmtId="0" fontId="8" fillId="0" borderId="0" xfId="0" applyFont="1" applyFill="1" applyBorder="1" applyAlignment="1">
      <alignment vertical="center"/>
    </xf>
    <xf numFmtId="0" fontId="22" fillId="0" borderId="0" xfId="0" applyFont="1" applyBorder="1" applyAlignment="1">
      <alignment vertical="center"/>
    </xf>
    <xf numFmtId="0" fontId="8" fillId="0" borderId="0" xfId="0" applyFont="1" applyFill="1" applyBorder="1" applyAlignment="1">
      <alignment vertical="center"/>
    </xf>
    <xf numFmtId="0" fontId="23" fillId="0" borderId="17" xfId="0" applyFont="1" applyBorder="1" applyAlignment="1">
      <alignment vertical="center"/>
    </xf>
    <xf numFmtId="0" fontId="18" fillId="0" borderId="17" xfId="0" applyFont="1" applyBorder="1" applyAlignment="1">
      <alignment vertical="center"/>
    </xf>
    <xf numFmtId="0" fontId="18" fillId="33" borderId="27" xfId="0" applyFont="1" applyFill="1" applyBorder="1" applyAlignment="1">
      <alignment horizontal="center" vertical="center"/>
    </xf>
    <xf numFmtId="0" fontId="18" fillId="33" borderId="30" xfId="0" applyFont="1" applyFill="1" applyBorder="1" applyAlignment="1">
      <alignment horizontal="center" vertical="center"/>
    </xf>
    <xf numFmtId="180" fontId="8" fillId="33" borderId="41" xfId="0" applyNumberFormat="1" applyFont="1" applyFill="1" applyBorder="1" applyAlignment="1">
      <alignment horizontal="center" vertical="center"/>
    </xf>
    <xf numFmtId="0" fontId="18" fillId="33" borderId="23" xfId="0" applyFont="1" applyFill="1" applyBorder="1" applyAlignment="1">
      <alignment horizontal="center" vertical="center"/>
    </xf>
    <xf numFmtId="180" fontId="8" fillId="33" borderId="43" xfId="0" applyNumberFormat="1" applyFont="1" applyFill="1" applyBorder="1" applyAlignment="1">
      <alignment horizontal="center" vertical="center"/>
    </xf>
    <xf numFmtId="0" fontId="18" fillId="33" borderId="31" xfId="0" applyFont="1" applyFill="1" applyBorder="1" applyAlignment="1">
      <alignment horizontal="center" vertical="center"/>
    </xf>
    <xf numFmtId="180" fontId="8" fillId="33" borderId="43" xfId="49" applyNumberFormat="1" applyFont="1" applyFill="1" applyBorder="1" applyAlignment="1">
      <alignment horizontal="center" vertical="center"/>
    </xf>
    <xf numFmtId="180" fontId="8" fillId="33" borderId="45" xfId="0" applyNumberFormat="1" applyFont="1" applyFill="1" applyBorder="1" applyAlignment="1">
      <alignment horizontal="center" vertical="center"/>
    </xf>
    <xf numFmtId="180" fontId="8" fillId="33" borderId="41" xfId="49" applyNumberFormat="1" applyFont="1" applyFill="1" applyBorder="1" applyAlignment="1">
      <alignment horizontal="center" vertical="center"/>
    </xf>
    <xf numFmtId="180" fontId="8" fillId="33" borderId="45" xfId="49" applyNumberFormat="1" applyFont="1" applyFill="1" applyBorder="1" applyAlignment="1">
      <alignment horizontal="center" vertical="center"/>
    </xf>
    <xf numFmtId="0" fontId="18" fillId="34" borderId="23" xfId="0" applyFont="1" applyFill="1" applyBorder="1" applyAlignment="1">
      <alignment horizontal="center" vertical="center"/>
    </xf>
    <xf numFmtId="180" fontId="8" fillId="34" borderId="43" xfId="49" applyNumberFormat="1" applyFont="1" applyFill="1" applyBorder="1" applyAlignment="1">
      <alignment horizontal="center" vertical="center"/>
    </xf>
    <xf numFmtId="180" fontId="8" fillId="34" borderId="43" xfId="0" applyNumberFormat="1" applyFont="1" applyFill="1" applyBorder="1" applyAlignment="1">
      <alignment horizontal="center" vertical="center"/>
    </xf>
    <xf numFmtId="180" fontId="8" fillId="34" borderId="45" xfId="0" applyNumberFormat="1" applyFont="1" applyFill="1" applyBorder="1" applyAlignment="1">
      <alignment horizontal="center" vertical="center"/>
    </xf>
    <xf numFmtId="180" fontId="8" fillId="0" borderId="41" xfId="49" applyNumberFormat="1" applyFont="1" applyBorder="1" applyAlignment="1">
      <alignment horizontal="center" vertical="center"/>
    </xf>
    <xf numFmtId="180" fontId="8" fillId="0" borderId="45" xfId="49" applyNumberFormat="1" applyFont="1" applyBorder="1" applyAlignment="1">
      <alignment horizontal="center" vertical="center"/>
    </xf>
    <xf numFmtId="0" fontId="18" fillId="0" borderId="0" xfId="0" applyFont="1" applyBorder="1" applyAlignment="1">
      <alignment vertical="center"/>
    </xf>
    <xf numFmtId="0" fontId="9" fillId="35" borderId="22" xfId="0" applyFont="1" applyFill="1" applyBorder="1" applyAlignment="1">
      <alignment horizontal="center" vertical="center"/>
    </xf>
    <xf numFmtId="0" fontId="9" fillId="35" borderId="34" xfId="0" applyFont="1" applyFill="1" applyBorder="1" applyAlignment="1">
      <alignment horizontal="center" vertical="center"/>
    </xf>
    <xf numFmtId="38" fontId="9" fillId="35" borderId="51" xfId="49" applyFont="1" applyFill="1" applyBorder="1" applyAlignment="1">
      <alignment horizontal="center" vertical="center"/>
    </xf>
    <xf numFmtId="0" fontId="9" fillId="35" borderId="37" xfId="0" applyFont="1" applyFill="1" applyBorder="1" applyAlignment="1">
      <alignment horizontal="center" vertical="center"/>
    </xf>
    <xf numFmtId="180" fontId="8" fillId="33" borderId="53" xfId="0" applyNumberFormat="1" applyFont="1" applyFill="1" applyBorder="1" applyAlignment="1">
      <alignment horizontal="center" vertical="center"/>
    </xf>
    <xf numFmtId="180" fontId="8" fillId="0" borderId="41" xfId="0" applyNumberFormat="1" applyFont="1" applyFill="1" applyBorder="1" applyAlignment="1">
      <alignment horizontal="center" vertical="center"/>
    </xf>
    <xf numFmtId="180" fontId="8" fillId="0" borderId="45" xfId="0" applyNumberFormat="1" applyFont="1" applyFill="1" applyBorder="1" applyAlignment="1">
      <alignment horizontal="center" vertical="center"/>
    </xf>
    <xf numFmtId="180" fontId="8" fillId="33" borderId="53" xfId="49" applyNumberFormat="1" applyFont="1" applyFill="1" applyBorder="1" applyAlignment="1">
      <alignment horizontal="center" vertical="center"/>
    </xf>
    <xf numFmtId="180" fontId="8" fillId="0" borderId="54" xfId="49" applyNumberFormat="1" applyFont="1" applyBorder="1" applyAlignment="1">
      <alignment horizontal="center" vertical="center"/>
    </xf>
    <xf numFmtId="180" fontId="8" fillId="0" borderId="54" xfId="0" applyNumberFormat="1" applyFont="1" applyFill="1" applyBorder="1" applyAlignment="1">
      <alignment horizontal="center" vertical="center"/>
    </xf>
    <xf numFmtId="0" fontId="13" fillId="0" borderId="0"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30" fillId="0" borderId="0" xfId="0" applyFont="1" applyAlignment="1">
      <alignment vertical="center" wrapText="1"/>
    </xf>
    <xf numFmtId="0" fontId="30" fillId="0" borderId="20" xfId="0" applyFont="1" applyBorder="1" applyAlignment="1">
      <alignment vertical="center" wrapText="1"/>
    </xf>
    <xf numFmtId="0" fontId="89"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8"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vertical="center" wrapText="1"/>
    </xf>
    <xf numFmtId="0" fontId="8" fillId="0" borderId="55" xfId="0" applyFont="1" applyBorder="1" applyAlignment="1">
      <alignment horizontal="center" vertical="center"/>
    </xf>
    <xf numFmtId="0" fontId="18" fillId="0" borderId="46" xfId="0" applyFont="1" applyBorder="1" applyAlignment="1">
      <alignment vertical="center"/>
    </xf>
    <xf numFmtId="0" fontId="18" fillId="0" borderId="15" xfId="0" applyFont="1" applyBorder="1" applyAlignment="1">
      <alignment vertical="center"/>
    </xf>
    <xf numFmtId="0" fontId="18" fillId="0" borderId="15"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52" xfId="0" applyFont="1" applyBorder="1" applyAlignment="1">
      <alignment vertical="center"/>
    </xf>
    <xf numFmtId="0" fontId="18" fillId="0" borderId="26" xfId="0" applyFont="1" applyBorder="1" applyAlignment="1">
      <alignment vertical="center"/>
    </xf>
    <xf numFmtId="0" fontId="34" fillId="0" borderId="11" xfId="0" applyFont="1" applyBorder="1" applyAlignment="1">
      <alignment vertical="center"/>
    </xf>
    <xf numFmtId="0" fontId="34" fillId="0" borderId="12" xfId="0" applyFont="1" applyBorder="1" applyAlignment="1">
      <alignment vertical="center"/>
    </xf>
    <xf numFmtId="0" fontId="17" fillId="0" borderId="0" xfId="0" applyFont="1" applyBorder="1" applyAlignment="1">
      <alignment horizontal="center" vertical="center"/>
    </xf>
    <xf numFmtId="0" fontId="29" fillId="0" borderId="47"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39" xfId="0" applyFont="1" applyBorder="1" applyAlignment="1">
      <alignment horizontal="center" vertical="center"/>
    </xf>
    <xf numFmtId="0" fontId="34" fillId="0" borderId="14" xfId="0" applyFont="1" applyBorder="1" applyAlignment="1">
      <alignment horizontal="center" vertical="center"/>
    </xf>
    <xf numFmtId="0" fontId="29" fillId="0" borderId="38"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8" fillId="34" borderId="55" xfId="0" applyFont="1" applyFill="1" applyBorder="1" applyAlignment="1">
      <alignment horizontal="center" vertical="center"/>
    </xf>
    <xf numFmtId="180" fontId="8" fillId="34" borderId="0" xfId="0" applyNumberFormat="1" applyFont="1" applyFill="1" applyBorder="1" applyAlignment="1">
      <alignment horizontal="center" vertical="center"/>
    </xf>
    <xf numFmtId="0" fontId="8" fillId="34" borderId="58" xfId="0" applyFont="1" applyFill="1" applyBorder="1" applyAlignment="1">
      <alignment horizontal="center" vertical="center"/>
    </xf>
    <xf numFmtId="0" fontId="29" fillId="33" borderId="27" xfId="0" applyFont="1" applyFill="1" applyBorder="1" applyAlignment="1">
      <alignment horizontal="center" vertical="center"/>
    </xf>
    <xf numFmtId="180" fontId="29" fillId="33" borderId="41" xfId="49" applyNumberFormat="1" applyFont="1" applyFill="1" applyBorder="1" applyAlignment="1">
      <alignment horizontal="center" vertical="center"/>
    </xf>
    <xf numFmtId="0" fontId="29" fillId="34" borderId="23" xfId="0" applyFont="1" applyFill="1" applyBorder="1" applyAlignment="1">
      <alignment horizontal="center" vertical="center"/>
    </xf>
    <xf numFmtId="180" fontId="29" fillId="34" borderId="43" xfId="49" applyNumberFormat="1" applyFont="1" applyFill="1" applyBorder="1" applyAlignment="1">
      <alignment horizontal="center" vertical="center"/>
    </xf>
    <xf numFmtId="0" fontId="29" fillId="33" borderId="23" xfId="0" applyFont="1" applyFill="1" applyBorder="1" applyAlignment="1">
      <alignment horizontal="center" vertical="center"/>
    </xf>
    <xf numFmtId="180" fontId="29" fillId="33" borderId="43" xfId="49" applyNumberFormat="1" applyFont="1" applyFill="1" applyBorder="1" applyAlignment="1">
      <alignment horizontal="center" vertical="center"/>
    </xf>
    <xf numFmtId="0" fontId="29" fillId="33" borderId="31" xfId="0" applyFont="1" applyFill="1" applyBorder="1" applyAlignment="1">
      <alignment horizontal="center" vertical="center"/>
    </xf>
    <xf numFmtId="180" fontId="29" fillId="33" borderId="45" xfId="49" applyNumberFormat="1" applyFont="1" applyFill="1" applyBorder="1" applyAlignment="1">
      <alignment horizontal="center" vertical="center"/>
    </xf>
    <xf numFmtId="0" fontId="29" fillId="0" borderId="30" xfId="0" applyFont="1" applyBorder="1" applyAlignment="1">
      <alignment horizontal="center" vertical="center"/>
    </xf>
    <xf numFmtId="180" fontId="29" fillId="0" borderId="41" xfId="49" applyNumberFormat="1" applyFont="1" applyBorder="1" applyAlignment="1">
      <alignment horizontal="center" vertical="center"/>
    </xf>
    <xf numFmtId="0" fontId="29" fillId="0" borderId="23" xfId="0" applyFont="1" applyBorder="1" applyAlignment="1">
      <alignment horizontal="center" vertical="center"/>
    </xf>
    <xf numFmtId="180" fontId="29" fillId="0" borderId="43" xfId="49" applyNumberFormat="1" applyFont="1" applyBorder="1" applyAlignment="1">
      <alignment horizontal="center" vertical="center"/>
    </xf>
    <xf numFmtId="0" fontId="29" fillId="0" borderId="24" xfId="0" applyFont="1" applyBorder="1" applyAlignment="1">
      <alignment horizontal="center" vertical="center"/>
    </xf>
    <xf numFmtId="180" fontId="29" fillId="0" borderId="54" xfId="49" applyNumberFormat="1" applyFont="1" applyBorder="1" applyAlignment="1">
      <alignment horizontal="center" vertical="center"/>
    </xf>
    <xf numFmtId="180" fontId="29" fillId="0" borderId="45" xfId="49" applyNumberFormat="1" applyFont="1" applyBorder="1" applyAlignment="1">
      <alignment horizontal="center" vertical="center"/>
    </xf>
    <xf numFmtId="180" fontId="29" fillId="33" borderId="53" xfId="49"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20" xfId="0" applyFont="1" applyFill="1" applyBorder="1" applyAlignment="1">
      <alignment vertical="center" wrapText="1"/>
    </xf>
    <xf numFmtId="0" fontId="5" fillId="0" borderId="0" xfId="0" applyFont="1" applyAlignment="1">
      <alignment vertical="center"/>
    </xf>
    <xf numFmtId="0" fontId="30" fillId="0" borderId="0" xfId="0" applyFont="1" applyAlignment="1">
      <alignment vertical="center"/>
    </xf>
    <xf numFmtId="0" fontId="18" fillId="12" borderId="27" xfId="0" applyFont="1" applyFill="1" applyBorder="1" applyAlignment="1">
      <alignment horizontal="center" vertical="center"/>
    </xf>
    <xf numFmtId="0" fontId="18" fillId="12" borderId="30" xfId="0" applyFont="1" applyFill="1" applyBorder="1" applyAlignment="1">
      <alignment horizontal="center" vertical="center"/>
    </xf>
    <xf numFmtId="0" fontId="18" fillId="12" borderId="23" xfId="0" applyFont="1" applyFill="1" applyBorder="1" applyAlignment="1">
      <alignment horizontal="center" vertical="center"/>
    </xf>
    <xf numFmtId="0" fontId="18" fillId="12" borderId="31" xfId="0" applyFont="1" applyFill="1" applyBorder="1" applyAlignment="1">
      <alignment horizontal="center" vertical="center"/>
    </xf>
    <xf numFmtId="0" fontId="19" fillId="0" borderId="17" xfId="0" applyFont="1" applyBorder="1" applyAlignment="1">
      <alignment horizontal="left" vertical="center"/>
    </xf>
    <xf numFmtId="38" fontId="8" fillId="0" borderId="0" xfId="49" applyFont="1" applyBorder="1" applyAlignment="1">
      <alignment vertical="center"/>
    </xf>
    <xf numFmtId="0" fontId="19" fillId="0" borderId="20" xfId="0" applyFont="1" applyBorder="1" applyAlignment="1">
      <alignment vertical="center"/>
    </xf>
    <xf numFmtId="0" fontId="18" fillId="0" borderId="20" xfId="0" applyFont="1" applyBorder="1" applyAlignment="1">
      <alignment vertical="center"/>
    </xf>
    <xf numFmtId="0" fontId="8" fillId="34" borderId="0" xfId="0" applyFont="1" applyFill="1" applyBorder="1" applyAlignment="1">
      <alignment horizontal="center" vertical="center"/>
    </xf>
    <xf numFmtId="0" fontId="29" fillId="0" borderId="0" xfId="0" applyFont="1" applyBorder="1" applyAlignment="1">
      <alignment horizontal="center" vertical="center"/>
    </xf>
    <xf numFmtId="180" fontId="18" fillId="12" borderId="25" xfId="49" applyNumberFormat="1" applyFont="1" applyFill="1" applyBorder="1" applyAlignment="1">
      <alignment horizontal="center" vertical="center"/>
    </xf>
    <xf numFmtId="180" fontId="18" fillId="0" borderId="43" xfId="0" applyNumberFormat="1" applyFont="1" applyBorder="1" applyAlignment="1">
      <alignment horizontal="center" vertical="center"/>
    </xf>
    <xf numFmtId="180" fontId="18" fillId="0" borderId="43" xfId="49" applyNumberFormat="1" applyFont="1" applyBorder="1" applyAlignment="1">
      <alignment horizontal="center" vertical="center"/>
    </xf>
    <xf numFmtId="180" fontId="18" fillId="12" borderId="43" xfId="0" applyNumberFormat="1" applyFont="1" applyFill="1" applyBorder="1" applyAlignment="1">
      <alignment horizontal="center" vertical="center"/>
    </xf>
    <xf numFmtId="180" fontId="18" fillId="12" borderId="50" xfId="0" applyNumberFormat="1" applyFont="1" applyFill="1" applyBorder="1" applyAlignment="1">
      <alignment horizontal="center" vertical="center"/>
    </xf>
    <xf numFmtId="180" fontId="18" fillId="0" borderId="25" xfId="49" applyNumberFormat="1" applyFont="1" applyBorder="1" applyAlignment="1">
      <alignment horizontal="center" vertical="center"/>
    </xf>
    <xf numFmtId="180" fontId="18" fillId="12" borderId="43" xfId="49" applyNumberFormat="1" applyFont="1" applyFill="1" applyBorder="1" applyAlignment="1">
      <alignment horizontal="center" vertical="center"/>
    </xf>
    <xf numFmtId="180" fontId="18" fillId="0" borderId="50" xfId="0" applyNumberFormat="1" applyFont="1" applyBorder="1" applyAlignment="1">
      <alignment horizontal="center" vertical="center"/>
    </xf>
    <xf numFmtId="180" fontId="18" fillId="12" borderId="41" xfId="0" applyNumberFormat="1" applyFont="1" applyFill="1" applyBorder="1" applyAlignment="1">
      <alignment horizontal="center" vertical="center"/>
    </xf>
    <xf numFmtId="180" fontId="18" fillId="12" borderId="25" xfId="0" applyNumberFormat="1" applyFont="1" applyFill="1" applyBorder="1" applyAlignment="1">
      <alignment horizontal="center" vertical="center"/>
    </xf>
    <xf numFmtId="180" fontId="18" fillId="0" borderId="50" xfId="0" applyNumberFormat="1" applyFont="1" applyFill="1" applyBorder="1" applyAlignment="1">
      <alignment horizontal="center" vertical="center"/>
    </xf>
    <xf numFmtId="180" fontId="18" fillId="0" borderId="45" xfId="0" applyNumberFormat="1" applyFont="1" applyFill="1" applyBorder="1" applyAlignment="1">
      <alignment horizontal="center" vertical="center"/>
    </xf>
    <xf numFmtId="180" fontId="18" fillId="12" borderId="44" xfId="0" applyNumberFormat="1" applyFont="1" applyFill="1" applyBorder="1" applyAlignment="1">
      <alignment horizontal="center" vertical="center"/>
    </xf>
    <xf numFmtId="180" fontId="18" fillId="0" borderId="25" xfId="0" applyNumberFormat="1" applyFont="1" applyFill="1" applyBorder="1" applyAlignment="1">
      <alignment horizontal="center" vertical="center"/>
    </xf>
    <xf numFmtId="180" fontId="18" fillId="0" borderId="43" xfId="0" applyNumberFormat="1" applyFont="1" applyFill="1" applyBorder="1" applyAlignment="1">
      <alignment horizontal="center" vertical="center"/>
    </xf>
    <xf numFmtId="180" fontId="18" fillId="0" borderId="44" xfId="0" applyNumberFormat="1" applyFont="1" applyBorder="1" applyAlignment="1">
      <alignment horizontal="center" vertical="center"/>
    </xf>
    <xf numFmtId="180" fontId="18" fillId="0" borderId="44" xfId="0" applyNumberFormat="1" applyFont="1" applyFill="1" applyBorder="1" applyAlignment="1">
      <alignment horizontal="center" vertical="center"/>
    </xf>
    <xf numFmtId="180" fontId="18" fillId="12" borderId="45" xfId="0" applyNumberFormat="1" applyFont="1" applyFill="1" applyBorder="1" applyAlignment="1">
      <alignment horizontal="center" vertical="center"/>
    </xf>
    <xf numFmtId="0" fontId="37" fillId="0" borderId="0" xfId="0" applyFont="1" applyAlignment="1">
      <alignment vertical="center"/>
    </xf>
    <xf numFmtId="0" fontId="19" fillId="0" borderId="17" xfId="0" applyFont="1" applyBorder="1" applyAlignment="1">
      <alignment horizontal="left"/>
    </xf>
    <xf numFmtId="0" fontId="19" fillId="0" borderId="20" xfId="0" applyFont="1" applyBorder="1" applyAlignment="1">
      <alignment vertical="top"/>
    </xf>
    <xf numFmtId="0" fontId="18" fillId="0" borderId="20" xfId="0" applyFont="1" applyBorder="1" applyAlignment="1">
      <alignment vertical="top"/>
    </xf>
    <xf numFmtId="0" fontId="29" fillId="0" borderId="0" xfId="0" applyFont="1" applyBorder="1" applyAlignment="1">
      <alignment horizontal="left" vertical="center" wrapText="1"/>
    </xf>
    <xf numFmtId="0" fontId="8" fillId="0" borderId="59" xfId="0" applyFont="1" applyBorder="1" applyAlignment="1">
      <alignment horizontal="center" vertical="center"/>
    </xf>
    <xf numFmtId="0" fontId="18" fillId="34" borderId="27" xfId="0" applyFont="1" applyFill="1" applyBorder="1" applyAlignment="1">
      <alignment horizontal="center" vertical="center"/>
    </xf>
    <xf numFmtId="180" fontId="18" fillId="34" borderId="25" xfId="49" applyNumberFormat="1" applyFont="1" applyFill="1" applyBorder="1" applyAlignment="1">
      <alignment horizontal="center" vertical="center"/>
    </xf>
    <xf numFmtId="0" fontId="18" fillId="34" borderId="30" xfId="0" applyFont="1" applyFill="1" applyBorder="1" applyAlignment="1">
      <alignment horizontal="center" vertical="center"/>
    </xf>
    <xf numFmtId="180" fontId="18" fillId="34" borderId="41" xfId="0" applyNumberFormat="1" applyFont="1" applyFill="1" applyBorder="1" applyAlignment="1">
      <alignment horizontal="center" vertical="center"/>
    </xf>
    <xf numFmtId="180" fontId="18" fillId="34" borderId="25" xfId="0" applyNumberFormat="1" applyFont="1" applyFill="1" applyBorder="1" applyAlignment="1">
      <alignment horizontal="center" vertical="center"/>
    </xf>
    <xf numFmtId="180" fontId="18" fillId="34" borderId="43" xfId="0" applyNumberFormat="1" applyFont="1" applyFill="1" applyBorder="1" applyAlignment="1">
      <alignment horizontal="center" vertical="center"/>
    </xf>
    <xf numFmtId="180" fontId="18" fillId="34" borderId="43" xfId="49" applyNumberFormat="1" applyFont="1" applyFill="1" applyBorder="1" applyAlignment="1">
      <alignment horizontal="center" vertical="center"/>
    </xf>
    <xf numFmtId="180" fontId="18" fillId="34" borderId="50" xfId="0" applyNumberFormat="1" applyFont="1" applyFill="1" applyBorder="1" applyAlignment="1">
      <alignment horizontal="center" vertical="center"/>
    </xf>
    <xf numFmtId="180" fontId="18" fillId="34" borderId="45" xfId="0" applyNumberFormat="1" applyFont="1" applyFill="1" applyBorder="1" applyAlignment="1">
      <alignment horizontal="center" vertical="center"/>
    </xf>
    <xf numFmtId="0" fontId="18" fillId="34" borderId="31" xfId="0" applyFont="1" applyFill="1" applyBorder="1" applyAlignment="1">
      <alignment horizontal="center" vertical="center"/>
    </xf>
    <xf numFmtId="180" fontId="18" fillId="34" borderId="44" xfId="0" applyNumberFormat="1" applyFont="1" applyFill="1" applyBorder="1" applyAlignment="1">
      <alignment horizontal="center" vertical="center"/>
    </xf>
    <xf numFmtId="0" fontId="18" fillId="34" borderId="24" xfId="0" applyFont="1" applyFill="1" applyBorder="1" applyAlignment="1">
      <alignment horizontal="center" vertical="center"/>
    </xf>
    <xf numFmtId="0" fontId="18" fillId="9" borderId="30" xfId="0" applyFont="1" applyFill="1" applyBorder="1" applyAlignment="1">
      <alignment horizontal="center" vertical="center"/>
    </xf>
    <xf numFmtId="180" fontId="18" fillId="9" borderId="25" xfId="49" applyNumberFormat="1" applyFont="1" applyFill="1" applyBorder="1" applyAlignment="1">
      <alignment horizontal="center" vertical="center"/>
    </xf>
    <xf numFmtId="180" fontId="18" fillId="9" borderId="25" xfId="0" applyNumberFormat="1" applyFont="1" applyFill="1" applyBorder="1" applyAlignment="1">
      <alignment horizontal="center" vertical="center"/>
    </xf>
    <xf numFmtId="0" fontId="18" fillId="9" borderId="23" xfId="0" applyFont="1" applyFill="1" applyBorder="1" applyAlignment="1">
      <alignment horizontal="center" vertical="center"/>
    </xf>
    <xf numFmtId="180" fontId="18" fillId="9" borderId="43" xfId="0" applyNumberFormat="1" applyFont="1" applyFill="1" applyBorder="1" applyAlignment="1">
      <alignment horizontal="center" vertical="center"/>
    </xf>
    <xf numFmtId="0" fontId="18" fillId="9" borderId="24" xfId="0" applyFont="1" applyFill="1" applyBorder="1" applyAlignment="1">
      <alignment horizontal="center" vertical="center"/>
    </xf>
    <xf numFmtId="180" fontId="18" fillId="9" borderId="50" xfId="0" applyNumberFormat="1" applyFont="1" applyFill="1" applyBorder="1" applyAlignment="1">
      <alignment horizontal="center" vertical="center"/>
    </xf>
    <xf numFmtId="180" fontId="18" fillId="9" borderId="44" xfId="0" applyNumberFormat="1" applyFont="1" applyFill="1" applyBorder="1" applyAlignment="1">
      <alignment horizontal="center" vertical="center"/>
    </xf>
    <xf numFmtId="0" fontId="8" fillId="34" borderId="16" xfId="0" applyFont="1" applyFill="1" applyBorder="1" applyAlignment="1">
      <alignment vertical="center"/>
    </xf>
    <xf numFmtId="0" fontId="8" fillId="34" borderId="17" xfId="0" applyFont="1" applyFill="1" applyBorder="1" applyAlignment="1">
      <alignment vertical="center"/>
    </xf>
    <xf numFmtId="0" fontId="8" fillId="34" borderId="52" xfId="0" applyFont="1" applyFill="1" applyBorder="1" applyAlignment="1">
      <alignment vertical="center"/>
    </xf>
    <xf numFmtId="0" fontId="8" fillId="34" borderId="18" xfId="0" applyFont="1" applyFill="1" applyBorder="1" applyAlignment="1">
      <alignment vertical="center"/>
    </xf>
    <xf numFmtId="0" fontId="8" fillId="34" borderId="0" xfId="0" applyFont="1" applyFill="1" applyBorder="1" applyAlignment="1">
      <alignment vertical="center"/>
    </xf>
    <xf numFmtId="0" fontId="8" fillId="34" borderId="26" xfId="0" applyFont="1" applyFill="1" applyBorder="1" applyAlignment="1">
      <alignment vertical="center"/>
    </xf>
    <xf numFmtId="0" fontId="5" fillId="0" borderId="0" xfId="0" applyFont="1" applyBorder="1" applyAlignment="1">
      <alignment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8" fillId="0" borderId="17" xfId="0" applyFont="1" applyBorder="1" applyAlignment="1">
      <alignment vertical="center" wrapText="1"/>
    </xf>
    <xf numFmtId="0" fontId="0" fillId="0" borderId="26" xfId="0" applyBorder="1" applyAlignment="1">
      <alignment vertical="center"/>
    </xf>
    <xf numFmtId="180" fontId="18" fillId="34" borderId="62" xfId="0" applyNumberFormat="1" applyFont="1" applyFill="1" applyBorder="1" applyAlignment="1">
      <alignment horizontal="center" vertical="center"/>
    </xf>
    <xf numFmtId="0" fontId="18" fillId="34" borderId="63" xfId="0" applyFont="1" applyFill="1" applyBorder="1" applyAlignment="1">
      <alignment horizontal="center" vertical="center"/>
    </xf>
    <xf numFmtId="180" fontId="18" fillId="34" borderId="64" xfId="0" applyNumberFormat="1" applyFont="1" applyFill="1" applyBorder="1" applyAlignment="1">
      <alignment horizontal="center" vertical="center"/>
    </xf>
    <xf numFmtId="180" fontId="18" fillId="34" borderId="65" xfId="49" applyNumberFormat="1" applyFont="1" applyFill="1" applyBorder="1" applyAlignment="1">
      <alignment horizontal="center" vertical="center"/>
    </xf>
    <xf numFmtId="180" fontId="18" fillId="34" borderId="65" xfId="0" applyNumberFormat="1" applyFont="1" applyFill="1" applyBorder="1" applyAlignment="1">
      <alignment horizontal="center" vertical="center"/>
    </xf>
    <xf numFmtId="180" fontId="18" fillId="34" borderId="66" xfId="0" applyNumberFormat="1" applyFont="1" applyFill="1" applyBorder="1" applyAlignment="1">
      <alignment horizontal="center" vertical="center"/>
    </xf>
    <xf numFmtId="0" fontId="18" fillId="16" borderId="67" xfId="0" applyFont="1" applyFill="1" applyBorder="1" applyAlignment="1">
      <alignment horizontal="center" vertical="center"/>
    </xf>
    <xf numFmtId="180" fontId="18" fillId="16" borderId="68" xfId="49" applyNumberFormat="1" applyFont="1" applyFill="1" applyBorder="1" applyAlignment="1">
      <alignment horizontal="center" vertical="center"/>
    </xf>
    <xf numFmtId="180" fontId="18" fillId="16" borderId="69" xfId="49" applyNumberFormat="1" applyFont="1" applyFill="1" applyBorder="1" applyAlignment="1">
      <alignment horizontal="center" vertical="center"/>
    </xf>
    <xf numFmtId="180" fontId="18" fillId="16" borderId="70" xfId="0" applyNumberFormat="1" applyFont="1" applyFill="1" applyBorder="1" applyAlignment="1">
      <alignment horizontal="center" vertical="center"/>
    </xf>
    <xf numFmtId="180" fontId="18" fillId="16" borderId="71" xfId="0" applyNumberFormat="1" applyFont="1" applyFill="1" applyBorder="1" applyAlignment="1">
      <alignment horizontal="center" vertical="center"/>
    </xf>
    <xf numFmtId="0" fontId="18" fillId="16" borderId="63" xfId="0" applyFont="1" applyFill="1" applyBorder="1" applyAlignment="1">
      <alignment horizontal="center" vertical="center"/>
    </xf>
    <xf numFmtId="180" fontId="18" fillId="16" borderId="64" xfId="0" applyNumberFormat="1" applyFont="1" applyFill="1" applyBorder="1" applyAlignment="1">
      <alignment horizontal="center" vertical="center"/>
    </xf>
    <xf numFmtId="180" fontId="18" fillId="16" borderId="65" xfId="0" applyNumberFormat="1" applyFont="1" applyFill="1" applyBorder="1" applyAlignment="1">
      <alignment horizontal="center" vertical="center"/>
    </xf>
    <xf numFmtId="180" fontId="18" fillId="16" borderId="66" xfId="0" applyNumberFormat="1" applyFont="1" applyFill="1" applyBorder="1" applyAlignment="1">
      <alignment horizontal="center" vertical="center"/>
    </xf>
    <xf numFmtId="180" fontId="18" fillId="16" borderId="62" xfId="0" applyNumberFormat="1" applyFont="1" applyFill="1" applyBorder="1" applyAlignment="1">
      <alignment horizontal="center" vertical="center"/>
    </xf>
    <xf numFmtId="0" fontId="18" fillId="16" borderId="39" xfId="0" applyFont="1" applyFill="1" applyBorder="1" applyAlignment="1">
      <alignment horizontal="center" vertical="center"/>
    </xf>
    <xf numFmtId="180" fontId="18" fillId="16" borderId="58" xfId="0" applyNumberFormat="1" applyFont="1" applyFill="1" applyBorder="1" applyAlignment="1">
      <alignment horizontal="center" vertical="center"/>
    </xf>
    <xf numFmtId="180" fontId="18" fillId="16" borderId="59" xfId="0" applyNumberFormat="1" applyFont="1" applyFill="1" applyBorder="1" applyAlignment="1">
      <alignment horizontal="center" vertical="center"/>
    </xf>
    <xf numFmtId="180" fontId="18" fillId="16" borderId="72" xfId="0" applyNumberFormat="1" applyFont="1" applyFill="1" applyBorder="1" applyAlignment="1">
      <alignment horizontal="center" vertical="center"/>
    </xf>
    <xf numFmtId="180" fontId="18" fillId="16" borderId="73" xfId="0" applyNumberFormat="1" applyFont="1" applyFill="1" applyBorder="1" applyAlignment="1">
      <alignment horizontal="center" vertical="center"/>
    </xf>
    <xf numFmtId="180" fontId="18" fillId="9" borderId="62" xfId="0" applyNumberFormat="1" applyFont="1" applyFill="1" applyBorder="1" applyAlignment="1">
      <alignment horizontal="center" vertical="center"/>
    </xf>
    <xf numFmtId="0" fontId="18" fillId="9" borderId="67"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39" xfId="0" applyFont="1" applyFill="1" applyBorder="1" applyAlignment="1">
      <alignment horizontal="center" vertical="center"/>
    </xf>
    <xf numFmtId="180" fontId="18" fillId="9" borderId="74" xfId="49" applyNumberFormat="1" applyFont="1" applyFill="1" applyBorder="1" applyAlignment="1">
      <alignment horizontal="center" vertical="center"/>
    </xf>
    <xf numFmtId="180" fontId="18" fillId="9" borderId="64" xfId="0" applyNumberFormat="1" applyFont="1" applyFill="1" applyBorder="1" applyAlignment="1">
      <alignment horizontal="center" vertical="center"/>
    </xf>
    <xf numFmtId="180" fontId="18" fillId="9" borderId="58" xfId="0" applyNumberFormat="1" applyFont="1" applyFill="1" applyBorder="1" applyAlignment="1">
      <alignment horizontal="center" vertical="center"/>
    </xf>
    <xf numFmtId="0" fontId="18" fillId="9" borderId="74" xfId="0" applyFont="1" applyFill="1" applyBorder="1" applyAlignment="1">
      <alignment horizontal="center" vertical="center"/>
    </xf>
    <xf numFmtId="0" fontId="18" fillId="34" borderId="64" xfId="0" applyFont="1" applyFill="1" applyBorder="1" applyAlignment="1">
      <alignment horizontal="center" vertical="center"/>
    </xf>
    <xf numFmtId="0" fontId="18" fillId="9" borderId="64" xfId="0" applyFont="1" applyFill="1" applyBorder="1" applyAlignment="1">
      <alignment horizontal="center" vertical="center"/>
    </xf>
    <xf numFmtId="0" fontId="18" fillId="9" borderId="55" xfId="0" applyFont="1" applyFill="1" applyBorder="1" applyAlignment="1">
      <alignment horizontal="center" vertical="center"/>
    </xf>
    <xf numFmtId="180" fontId="18" fillId="9" borderId="67" xfId="49" applyNumberFormat="1" applyFont="1" applyFill="1" applyBorder="1" applyAlignment="1">
      <alignment horizontal="center" vertical="center"/>
    </xf>
    <xf numFmtId="180" fontId="18" fillId="34" borderId="63" xfId="49" applyNumberFormat="1" applyFont="1" applyFill="1" applyBorder="1" applyAlignment="1">
      <alignment horizontal="center" vertical="center"/>
    </xf>
    <xf numFmtId="180" fontId="18" fillId="9" borderId="63" xfId="0" applyNumberFormat="1" applyFont="1" applyFill="1" applyBorder="1" applyAlignment="1">
      <alignment horizontal="center" vertical="center"/>
    </xf>
    <xf numFmtId="180" fontId="18" fillId="34" borderId="63" xfId="0" applyNumberFormat="1" applyFont="1" applyFill="1" applyBorder="1" applyAlignment="1">
      <alignment horizontal="center" vertical="center"/>
    </xf>
    <xf numFmtId="180" fontId="18" fillId="9" borderId="39" xfId="0" applyNumberFormat="1" applyFont="1" applyFill="1" applyBorder="1" applyAlignment="1">
      <alignment horizontal="center" vertical="center"/>
    </xf>
    <xf numFmtId="180" fontId="18" fillId="9" borderId="75" xfId="0" applyNumberFormat="1" applyFont="1" applyFill="1" applyBorder="1" applyAlignment="1">
      <alignment horizontal="center" vertical="center"/>
    </xf>
    <xf numFmtId="180" fontId="18" fillId="9" borderId="73" xfId="0" applyNumberFormat="1" applyFont="1" applyFill="1" applyBorder="1" applyAlignment="1">
      <alignment horizontal="center" vertical="center"/>
    </xf>
    <xf numFmtId="180" fontId="18" fillId="9" borderId="67" xfId="0" applyNumberFormat="1" applyFont="1" applyFill="1" applyBorder="1" applyAlignment="1">
      <alignment horizontal="center" vertical="center"/>
    </xf>
    <xf numFmtId="0" fontId="5" fillId="34" borderId="0" xfId="0" applyFont="1" applyFill="1" applyBorder="1" applyAlignment="1">
      <alignment vertical="center"/>
    </xf>
    <xf numFmtId="0" fontId="8" fillId="0" borderId="76" xfId="0" applyFont="1" applyBorder="1" applyAlignment="1">
      <alignment horizontal="center" vertical="center"/>
    </xf>
    <xf numFmtId="0" fontId="16" fillId="0" borderId="77" xfId="0" applyFont="1" applyBorder="1" applyAlignment="1">
      <alignment horizontal="center" vertical="center"/>
    </xf>
    <xf numFmtId="0" fontId="19" fillId="0" borderId="0" xfId="0" applyFont="1" applyBorder="1" applyAlignment="1">
      <alignment vertical="center" wrapText="1"/>
    </xf>
    <xf numFmtId="0" fontId="18" fillId="34" borderId="0" xfId="0" applyFont="1" applyFill="1" applyBorder="1" applyAlignment="1">
      <alignment horizontal="center" vertical="center"/>
    </xf>
    <xf numFmtId="0" fontId="8" fillId="0" borderId="56" xfId="0" applyFont="1" applyBorder="1" applyAlignment="1">
      <alignment vertical="center"/>
    </xf>
    <xf numFmtId="0" fontId="30"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16" fillId="0" borderId="78"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vertical="center"/>
    </xf>
    <xf numFmtId="0" fontId="8" fillId="0" borderId="76" xfId="0" applyFont="1" applyBorder="1" applyAlignment="1">
      <alignment vertical="center"/>
    </xf>
    <xf numFmtId="0" fontId="8" fillId="0" borderId="81"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56" xfId="0" applyFont="1" applyBorder="1" applyAlignment="1">
      <alignment vertical="center"/>
    </xf>
    <xf numFmtId="0" fontId="8" fillId="0" borderId="82" xfId="0" applyFont="1" applyBorder="1" applyAlignment="1">
      <alignment vertical="center"/>
    </xf>
    <xf numFmtId="0" fontId="8" fillId="0" borderId="77" xfId="0" applyFont="1" applyBorder="1" applyAlignment="1">
      <alignmen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Border="1" applyAlignment="1">
      <alignment horizontal="center" vertical="center"/>
    </xf>
    <xf numFmtId="0" fontId="17" fillId="0" borderId="86" xfId="0" applyFont="1" applyBorder="1" applyAlignment="1">
      <alignment vertical="center"/>
    </xf>
    <xf numFmtId="0" fontId="18" fillId="0" borderId="63" xfId="0" applyFont="1" applyBorder="1" applyAlignment="1">
      <alignment horizontal="center" vertical="center"/>
    </xf>
    <xf numFmtId="0" fontId="18" fillId="12" borderId="63" xfId="0" applyFont="1" applyFill="1" applyBorder="1" applyAlignment="1">
      <alignment horizontal="center" vertical="center"/>
    </xf>
    <xf numFmtId="0" fontId="18" fillId="12" borderId="47" xfId="0" applyFont="1" applyFill="1" applyBorder="1" applyAlignment="1">
      <alignment horizontal="center" vertical="center"/>
    </xf>
    <xf numFmtId="0" fontId="18" fillId="0" borderId="84" xfId="0" applyFont="1" applyBorder="1" applyAlignment="1">
      <alignment horizontal="center" vertical="center"/>
    </xf>
    <xf numFmtId="0" fontId="17" fillId="0" borderId="86" xfId="0" applyFont="1" applyBorder="1" applyAlignment="1">
      <alignment horizontal="center" vertical="center"/>
    </xf>
    <xf numFmtId="0" fontId="18" fillId="12" borderId="87" xfId="0" applyFont="1" applyFill="1" applyBorder="1" applyAlignment="1">
      <alignment horizontal="center" vertical="center"/>
    </xf>
    <xf numFmtId="0" fontId="18" fillId="0" borderId="87" xfId="0" applyFont="1" applyBorder="1" applyAlignment="1">
      <alignment horizontal="center" vertical="center"/>
    </xf>
    <xf numFmtId="0" fontId="18" fillId="0" borderId="47" xfId="0" applyFont="1" applyBorder="1" applyAlignment="1">
      <alignment horizontal="center" vertical="center"/>
    </xf>
    <xf numFmtId="0" fontId="8" fillId="0" borderId="0" xfId="0" applyFont="1" applyBorder="1" applyAlignment="1">
      <alignment vertical="center" wrapText="1"/>
    </xf>
    <xf numFmtId="180" fontId="18" fillId="12" borderId="87" xfId="49" applyNumberFormat="1" applyFont="1" applyFill="1" applyBorder="1" applyAlignment="1">
      <alignment horizontal="center" vertical="center"/>
    </xf>
    <xf numFmtId="180" fontId="18" fillId="0" borderId="63" xfId="0" applyNumberFormat="1" applyFont="1" applyBorder="1" applyAlignment="1">
      <alignment horizontal="center" vertical="center"/>
    </xf>
    <xf numFmtId="180" fontId="18" fillId="12" borderId="63" xfId="0" applyNumberFormat="1" applyFont="1" applyFill="1" applyBorder="1" applyAlignment="1">
      <alignment horizontal="center" vertical="center"/>
    </xf>
    <xf numFmtId="180" fontId="18" fillId="12" borderId="47" xfId="0" applyNumberFormat="1" applyFont="1" applyFill="1" applyBorder="1" applyAlignment="1">
      <alignment horizontal="center" vertical="center"/>
    </xf>
    <xf numFmtId="180" fontId="18" fillId="0" borderId="87" xfId="49" applyNumberFormat="1" applyFont="1" applyBorder="1" applyAlignment="1">
      <alignment horizontal="center" vertical="center"/>
    </xf>
    <xf numFmtId="180" fontId="18" fillId="0" borderId="47" xfId="0" applyNumberFormat="1" applyFont="1" applyBorder="1" applyAlignment="1">
      <alignment horizontal="center" vertical="center"/>
    </xf>
    <xf numFmtId="180" fontId="18" fillId="0" borderId="84" xfId="0" applyNumberFormat="1" applyFont="1" applyBorder="1" applyAlignment="1">
      <alignment horizontal="center" vertical="center"/>
    </xf>
    <xf numFmtId="180" fontId="18" fillId="0" borderId="63" xfId="49" applyNumberFormat="1" applyFont="1" applyBorder="1" applyAlignment="1">
      <alignment horizontal="center" vertical="center"/>
    </xf>
    <xf numFmtId="180" fontId="18" fillId="12" borderId="63" xfId="49" applyNumberFormat="1" applyFont="1" applyFill="1" applyBorder="1" applyAlignment="1">
      <alignment horizontal="center" vertical="center"/>
    </xf>
    <xf numFmtId="0" fontId="16" fillId="0" borderId="86" xfId="0" applyFont="1" applyBorder="1" applyAlignment="1">
      <alignment horizontal="center" vertical="center"/>
    </xf>
    <xf numFmtId="180" fontId="18" fillId="12" borderId="87" xfId="0" applyNumberFormat="1" applyFont="1" applyFill="1" applyBorder="1" applyAlignment="1">
      <alignment horizontal="center" vertical="center"/>
    </xf>
    <xf numFmtId="180" fontId="18" fillId="0" borderId="47" xfId="0" applyNumberFormat="1" applyFont="1" applyFill="1" applyBorder="1" applyAlignment="1">
      <alignment horizontal="center" vertical="center"/>
    </xf>
    <xf numFmtId="180" fontId="18" fillId="0" borderId="88" xfId="0" applyNumberFormat="1" applyFont="1" applyFill="1" applyBorder="1" applyAlignment="1">
      <alignment horizontal="center" vertical="center"/>
    </xf>
    <xf numFmtId="180" fontId="18" fillId="0" borderId="87" xfId="0" applyNumberFormat="1" applyFont="1" applyFill="1" applyBorder="1" applyAlignment="1">
      <alignment horizontal="center" vertical="center"/>
    </xf>
    <xf numFmtId="180" fontId="18" fillId="0" borderId="63" xfId="0" applyNumberFormat="1" applyFont="1" applyFill="1" applyBorder="1" applyAlignment="1">
      <alignment horizontal="center" vertical="center"/>
    </xf>
    <xf numFmtId="180" fontId="18" fillId="0" borderId="84" xfId="0" applyNumberFormat="1" applyFont="1" applyFill="1" applyBorder="1" applyAlignment="1">
      <alignment horizontal="center" vertical="center"/>
    </xf>
    <xf numFmtId="0" fontId="1" fillId="34" borderId="0" xfId="0" applyFont="1" applyFill="1" applyBorder="1" applyAlignment="1">
      <alignment horizontal="center" vertical="center"/>
    </xf>
    <xf numFmtId="180" fontId="18" fillId="9" borderId="66" xfId="0" applyNumberFormat="1" applyFont="1" applyFill="1" applyBorder="1" applyAlignment="1">
      <alignment horizontal="center" vertical="center"/>
    </xf>
    <xf numFmtId="0" fontId="18" fillId="9" borderId="84" xfId="0" applyFont="1" applyFill="1" applyBorder="1" applyAlignment="1">
      <alignment horizontal="center" vertical="center"/>
    </xf>
    <xf numFmtId="180" fontId="18" fillId="9" borderId="89" xfId="0" applyNumberFormat="1" applyFont="1" applyFill="1" applyBorder="1" applyAlignment="1">
      <alignment horizontal="center" vertical="center"/>
    </xf>
    <xf numFmtId="180" fontId="18" fillId="9" borderId="90" xfId="0" applyNumberFormat="1" applyFont="1" applyFill="1" applyBorder="1" applyAlignment="1">
      <alignment horizontal="center" vertical="center"/>
    </xf>
    <xf numFmtId="180" fontId="18" fillId="16" borderId="91" xfId="0" applyNumberFormat="1" applyFont="1" applyFill="1" applyBorder="1" applyAlignment="1">
      <alignment horizontal="center" vertical="center"/>
    </xf>
    <xf numFmtId="0" fontId="18" fillId="16" borderId="84" xfId="0" applyFont="1" applyFill="1" applyBorder="1" applyAlignment="1">
      <alignment horizontal="center" vertical="center"/>
    </xf>
    <xf numFmtId="180" fontId="18" fillId="16" borderId="89" xfId="0" applyNumberFormat="1" applyFont="1" applyFill="1" applyBorder="1" applyAlignment="1">
      <alignment horizontal="center" vertical="center"/>
    </xf>
    <xf numFmtId="180" fontId="18" fillId="16" borderId="83" xfId="0" applyNumberFormat="1" applyFont="1" applyFill="1" applyBorder="1" applyAlignment="1">
      <alignment horizontal="center" vertical="center"/>
    </xf>
    <xf numFmtId="180" fontId="18" fillId="16" borderId="90" xfId="0" applyNumberFormat="1" applyFont="1" applyFill="1" applyBorder="1" applyAlignment="1">
      <alignment horizontal="center" vertical="center"/>
    </xf>
    <xf numFmtId="180" fontId="18" fillId="9" borderId="68" xfId="49" applyNumberFormat="1" applyFont="1" applyFill="1" applyBorder="1" applyAlignment="1">
      <alignment horizontal="center" vertical="center"/>
    </xf>
    <xf numFmtId="180" fontId="18" fillId="9" borderId="91" xfId="0" applyNumberFormat="1" applyFont="1" applyFill="1" applyBorder="1" applyAlignment="1">
      <alignment horizontal="center" vertical="center"/>
    </xf>
    <xf numFmtId="180" fontId="18" fillId="9" borderId="65" xfId="0" applyNumberFormat="1" applyFont="1" applyFill="1" applyBorder="1" applyAlignment="1">
      <alignment horizontal="center" vertical="center"/>
    </xf>
    <xf numFmtId="180" fontId="18" fillId="9" borderId="83" xfId="0" applyNumberFormat="1" applyFont="1" applyFill="1" applyBorder="1" applyAlignment="1">
      <alignment horizontal="center" vertical="center"/>
    </xf>
    <xf numFmtId="0" fontId="0" fillId="34" borderId="92" xfId="0" applyFill="1" applyBorder="1" applyAlignment="1">
      <alignment vertical="center"/>
    </xf>
    <xf numFmtId="0" fontId="1" fillId="34" borderId="92" xfId="0" applyFont="1" applyFill="1" applyBorder="1" applyAlignment="1">
      <alignment horizontal="center" vertical="center"/>
    </xf>
    <xf numFmtId="0" fontId="18" fillId="34" borderId="92" xfId="0" applyFont="1" applyFill="1" applyBorder="1" applyAlignment="1">
      <alignment horizontal="center" vertical="center"/>
    </xf>
    <xf numFmtId="0" fontId="18" fillId="9" borderId="88" xfId="0" applyFont="1" applyFill="1" applyBorder="1" applyAlignment="1">
      <alignment horizontal="center" vertical="center"/>
    </xf>
    <xf numFmtId="0" fontId="18" fillId="0" borderId="22" xfId="0" applyFont="1" applyBorder="1" applyAlignment="1">
      <alignment horizontal="center" vertical="center"/>
    </xf>
    <xf numFmtId="0" fontId="18" fillId="16" borderId="88" xfId="0" applyFont="1" applyFill="1" applyBorder="1" applyAlignment="1">
      <alignment horizontal="center" vertical="center"/>
    </xf>
    <xf numFmtId="180" fontId="18" fillId="16" borderId="93" xfId="49" applyNumberFormat="1" applyFont="1" applyFill="1" applyBorder="1" applyAlignment="1">
      <alignment horizontal="center" vertical="center"/>
    </xf>
    <xf numFmtId="0" fontId="18" fillId="0" borderId="80" xfId="0" applyFont="1" applyBorder="1" applyAlignment="1">
      <alignment horizontal="center" vertical="center"/>
    </xf>
    <xf numFmtId="180" fontId="18" fillId="9" borderId="93" xfId="49" applyNumberFormat="1" applyFont="1" applyFill="1" applyBorder="1" applyAlignment="1">
      <alignment horizontal="center" vertical="center"/>
    </xf>
    <xf numFmtId="0" fontId="18" fillId="12" borderId="94" xfId="0" applyFont="1" applyFill="1" applyBorder="1" applyAlignment="1">
      <alignment horizontal="center" vertical="center"/>
    </xf>
    <xf numFmtId="0" fontId="18" fillId="0" borderId="65" xfId="0" applyFont="1" applyBorder="1" applyAlignment="1">
      <alignment horizontal="center" vertical="center"/>
    </xf>
    <xf numFmtId="0" fontId="18" fillId="12" borderId="65" xfId="0" applyFont="1" applyFill="1" applyBorder="1" applyAlignment="1">
      <alignment horizontal="center" vertical="center"/>
    </xf>
    <xf numFmtId="0" fontId="18" fillId="12" borderId="95" xfId="0" applyFont="1" applyFill="1" applyBorder="1" applyAlignment="1">
      <alignment horizontal="center" vertical="center"/>
    </xf>
    <xf numFmtId="180" fontId="18" fillId="12" borderId="96" xfId="0" applyNumberFormat="1" applyFont="1" applyFill="1" applyBorder="1" applyAlignment="1">
      <alignment horizontal="center" vertical="center"/>
    </xf>
    <xf numFmtId="180" fontId="18" fillId="0" borderId="66" xfId="0" applyNumberFormat="1" applyFont="1" applyBorder="1" applyAlignment="1">
      <alignment horizontal="center" vertical="center"/>
    </xf>
    <xf numFmtId="180" fontId="18" fillId="12" borderId="66" xfId="0" applyNumberFormat="1" applyFont="1" applyFill="1" applyBorder="1" applyAlignment="1">
      <alignment horizontal="center" vertical="center"/>
    </xf>
    <xf numFmtId="180" fontId="18" fillId="12" borderId="97" xfId="0" applyNumberFormat="1" applyFont="1" applyFill="1" applyBorder="1" applyAlignment="1">
      <alignment horizontal="center" vertical="center"/>
    </xf>
    <xf numFmtId="180" fontId="18" fillId="12" borderId="84" xfId="0" applyNumberFormat="1" applyFont="1" applyFill="1" applyBorder="1" applyAlignment="1">
      <alignment horizontal="center" vertical="center"/>
    </xf>
    <xf numFmtId="0" fontId="39" fillId="0" borderId="0" xfId="0" applyFont="1" applyBorder="1" applyAlignment="1">
      <alignment vertical="center"/>
    </xf>
    <xf numFmtId="0" fontId="1" fillId="34" borderId="0" xfId="0" applyFont="1" applyFill="1" applyBorder="1" applyAlignment="1">
      <alignment horizontal="left" vertical="center"/>
    </xf>
    <xf numFmtId="0" fontId="18" fillId="34" borderId="56" xfId="0" applyFont="1" applyFill="1" applyBorder="1" applyAlignment="1">
      <alignment vertical="center"/>
    </xf>
    <xf numFmtId="0" fontId="18" fillId="9" borderId="84"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88" xfId="0" applyFont="1" applyFill="1" applyBorder="1" applyAlignment="1">
      <alignment horizontal="center" vertical="center"/>
    </xf>
    <xf numFmtId="0" fontId="18" fillId="16" borderId="63" xfId="0" applyFont="1" applyFill="1" applyBorder="1" applyAlignment="1">
      <alignment horizontal="center" vertical="center"/>
    </xf>
    <xf numFmtId="0" fontId="18" fillId="16" borderId="88" xfId="0" applyFont="1" applyFill="1" applyBorder="1" applyAlignment="1">
      <alignment horizontal="center" vertical="center"/>
    </xf>
    <xf numFmtId="0" fontId="18" fillId="12" borderId="63" xfId="0" applyFont="1" applyFill="1" applyBorder="1" applyAlignment="1">
      <alignment horizontal="center" vertical="center"/>
    </xf>
    <xf numFmtId="0" fontId="18" fillId="12" borderId="65" xfId="0" applyFont="1" applyFill="1" applyBorder="1" applyAlignment="1">
      <alignment horizontal="center" vertical="center"/>
    </xf>
    <xf numFmtId="0" fontId="18" fillId="0" borderId="56" xfId="0" applyFont="1" applyBorder="1" applyAlignment="1">
      <alignment horizontal="center" vertical="center"/>
    </xf>
    <xf numFmtId="0" fontId="18" fillId="34" borderId="87" xfId="0" applyFont="1" applyFill="1" applyBorder="1" applyAlignment="1">
      <alignment horizontal="center" vertical="center"/>
    </xf>
    <xf numFmtId="0" fontId="18" fillId="12" borderId="63" xfId="0" applyFont="1" applyFill="1" applyBorder="1" applyAlignment="1">
      <alignment horizontal="center" vertical="center"/>
    </xf>
    <xf numFmtId="0" fontId="18" fillId="12" borderId="65" xfId="0" applyFont="1" applyFill="1" applyBorder="1" applyAlignment="1">
      <alignment horizontal="center" vertical="center"/>
    </xf>
    <xf numFmtId="180" fontId="18" fillId="0" borderId="0" xfId="0" applyNumberFormat="1" applyFont="1" applyBorder="1" applyAlignment="1">
      <alignment horizontal="center" vertical="center"/>
    </xf>
    <xf numFmtId="180" fontId="18" fillId="0" borderId="0" xfId="0" applyNumberFormat="1" applyFont="1" applyFill="1" applyBorder="1" applyAlignment="1">
      <alignment horizontal="center" vertical="center"/>
    </xf>
    <xf numFmtId="0" fontId="8" fillId="0" borderId="56" xfId="0" applyFont="1" applyBorder="1" applyAlignment="1">
      <alignment horizontal="center" vertical="center"/>
    </xf>
    <xf numFmtId="180" fontId="18" fillId="0" borderId="56" xfId="0" applyNumberFormat="1" applyFont="1" applyBorder="1" applyAlignment="1">
      <alignment horizontal="center" vertical="center"/>
    </xf>
    <xf numFmtId="177" fontId="8" fillId="0" borderId="84" xfId="0" applyNumberFormat="1" applyFont="1" applyFill="1" applyBorder="1" applyAlignment="1">
      <alignment horizontal="center" vertical="center"/>
    </xf>
    <xf numFmtId="180" fontId="18" fillId="34" borderId="87" xfId="49" applyNumberFormat="1" applyFont="1" applyFill="1" applyBorder="1" applyAlignment="1">
      <alignment horizontal="center" vertical="center"/>
    </xf>
    <xf numFmtId="0" fontId="18" fillId="34" borderId="94" xfId="0" applyFont="1" applyFill="1" applyBorder="1" applyAlignment="1">
      <alignment horizontal="center" vertical="center"/>
    </xf>
    <xf numFmtId="180" fontId="18" fillId="34" borderId="87" xfId="0" applyNumberFormat="1" applyFont="1" applyFill="1" applyBorder="1" applyAlignment="1">
      <alignment horizontal="center" vertical="center"/>
    </xf>
    <xf numFmtId="180" fontId="18" fillId="34" borderId="96" xfId="0" applyNumberFormat="1" applyFont="1" applyFill="1" applyBorder="1" applyAlignment="1">
      <alignment horizontal="center" vertical="center"/>
    </xf>
    <xf numFmtId="0" fontId="18" fillId="34" borderId="65" xfId="0" applyFont="1" applyFill="1" applyBorder="1" applyAlignment="1">
      <alignment horizontal="center" vertical="center"/>
    </xf>
    <xf numFmtId="0" fontId="18" fillId="34" borderId="47" xfId="0" applyFont="1" applyFill="1" applyBorder="1" applyAlignment="1">
      <alignment horizontal="center" vertical="center"/>
    </xf>
    <xf numFmtId="180" fontId="18" fillId="34" borderId="47" xfId="0" applyNumberFormat="1" applyFont="1" applyFill="1" applyBorder="1" applyAlignment="1">
      <alignment horizontal="center" vertical="center"/>
    </xf>
    <xf numFmtId="0" fontId="18" fillId="34" borderId="95" xfId="0" applyFont="1" applyFill="1" applyBorder="1" applyAlignment="1">
      <alignment horizontal="center" vertical="center"/>
    </xf>
    <xf numFmtId="180" fontId="18" fillId="34" borderId="84" xfId="0" applyNumberFormat="1" applyFont="1" applyFill="1" applyBorder="1" applyAlignment="1">
      <alignment horizontal="center" vertical="center"/>
    </xf>
    <xf numFmtId="180" fontId="18" fillId="34" borderId="97" xfId="0" applyNumberFormat="1" applyFont="1" applyFill="1" applyBorder="1" applyAlignment="1">
      <alignment horizontal="center" vertical="center"/>
    </xf>
    <xf numFmtId="180" fontId="18" fillId="12" borderId="88" xfId="0" applyNumberFormat="1" applyFont="1" applyFill="1" applyBorder="1" applyAlignment="1">
      <alignment horizontal="center" vertical="center"/>
    </xf>
    <xf numFmtId="0" fontId="18" fillId="12" borderId="84" xfId="0" applyFont="1" applyFill="1" applyBorder="1" applyAlignment="1">
      <alignment horizontal="center" vertical="center"/>
    </xf>
    <xf numFmtId="0" fontId="44" fillId="0" borderId="0" xfId="0" applyFont="1" applyBorder="1" applyAlignment="1">
      <alignment vertical="center"/>
    </xf>
    <xf numFmtId="0" fontId="90" fillId="0" borderId="56" xfId="0" applyFont="1" applyBorder="1" applyAlignment="1">
      <alignment vertical="center"/>
    </xf>
    <xf numFmtId="0" fontId="91" fillId="0" borderId="0" xfId="0" applyFont="1" applyBorder="1" applyAlignment="1">
      <alignment horizontal="center" vertical="center"/>
    </xf>
    <xf numFmtId="0" fontId="92" fillId="0" borderId="56" xfId="0" applyFont="1" applyBorder="1" applyAlignment="1">
      <alignment vertical="center"/>
    </xf>
    <xf numFmtId="0" fontId="92" fillId="0" borderId="0" xfId="0" applyFont="1" applyBorder="1" applyAlignment="1">
      <alignment vertical="center"/>
    </xf>
    <xf numFmtId="0" fontId="18" fillId="34" borderId="87" xfId="0" applyFont="1" applyFill="1" applyBorder="1" applyAlignment="1">
      <alignment horizontal="center" vertical="center"/>
    </xf>
    <xf numFmtId="0" fontId="18" fillId="12" borderId="63" xfId="0" applyFont="1" applyFill="1" applyBorder="1" applyAlignment="1">
      <alignment horizontal="center" vertical="center"/>
    </xf>
    <xf numFmtId="0" fontId="18" fillId="12" borderId="65" xfId="0" applyFont="1" applyFill="1" applyBorder="1" applyAlignment="1">
      <alignment horizontal="center" vertical="center"/>
    </xf>
    <xf numFmtId="0" fontId="18" fillId="9" borderId="84"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88" xfId="0" applyFont="1" applyFill="1" applyBorder="1" applyAlignment="1">
      <alignment horizontal="center" vertical="center"/>
    </xf>
    <xf numFmtId="0" fontId="18" fillId="16" borderId="63" xfId="0" applyFont="1" applyFill="1" applyBorder="1" applyAlignment="1">
      <alignment horizontal="center" vertical="center"/>
    </xf>
    <xf numFmtId="0" fontId="18" fillId="16" borderId="88" xfId="0" applyFont="1" applyFill="1" applyBorder="1" applyAlignment="1">
      <alignment horizontal="center" vertical="center"/>
    </xf>
    <xf numFmtId="0" fontId="18" fillId="34" borderId="87" xfId="0" applyFont="1" applyFill="1" applyBorder="1" applyAlignment="1">
      <alignment horizontal="center" vertical="center"/>
    </xf>
    <xf numFmtId="0" fontId="46" fillId="0" borderId="0" xfId="0" applyFont="1" applyBorder="1" applyAlignment="1">
      <alignment horizontal="center" vertical="center"/>
    </xf>
    <xf numFmtId="0" fontId="34" fillId="0" borderId="78" xfId="0" applyFont="1" applyBorder="1" applyAlignment="1">
      <alignment vertical="center"/>
    </xf>
    <xf numFmtId="0" fontId="18" fillId="34" borderId="84" xfId="0" applyFont="1" applyFill="1" applyBorder="1" applyAlignment="1">
      <alignment horizontal="center" vertical="center"/>
    </xf>
    <xf numFmtId="0" fontId="18" fillId="34" borderId="88" xfId="0" applyFont="1" applyFill="1" applyBorder="1" applyAlignment="1">
      <alignment horizontal="center" vertical="center"/>
    </xf>
    <xf numFmtId="180" fontId="18" fillId="34" borderId="68" xfId="49" applyNumberFormat="1" applyFont="1" applyFill="1" applyBorder="1" applyAlignment="1">
      <alignment horizontal="center" vertical="center"/>
    </xf>
    <xf numFmtId="180" fontId="18" fillId="34" borderId="93" xfId="49" applyNumberFormat="1" applyFont="1" applyFill="1" applyBorder="1" applyAlignment="1">
      <alignment horizontal="center" vertical="center"/>
    </xf>
    <xf numFmtId="180" fontId="18" fillId="34" borderId="89" xfId="0" applyNumberFormat="1" applyFont="1" applyFill="1" applyBorder="1" applyAlignment="1">
      <alignment horizontal="center" vertical="center"/>
    </xf>
    <xf numFmtId="180" fontId="18" fillId="34" borderId="83" xfId="0" applyNumberFormat="1" applyFont="1" applyFill="1" applyBorder="1" applyAlignment="1">
      <alignment horizontal="center" vertical="center"/>
    </xf>
    <xf numFmtId="0" fontId="48" fillId="0" borderId="86"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 vertical="top"/>
    </xf>
    <xf numFmtId="0" fontId="92" fillId="0" borderId="0" xfId="0" applyFont="1" applyBorder="1" applyAlignment="1">
      <alignment vertical="top"/>
    </xf>
    <xf numFmtId="0" fontId="1" fillId="0" borderId="0" xfId="0" applyFont="1" applyBorder="1" applyAlignment="1">
      <alignment horizontal="center" vertical="top" wrapText="1"/>
    </xf>
    <xf numFmtId="190" fontId="18" fillId="12" borderId="9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0" xfId="0" applyFont="1" applyFill="1" applyBorder="1" applyAlignment="1">
      <alignment vertical="center"/>
    </xf>
    <xf numFmtId="189" fontId="18" fillId="12" borderId="98" xfId="0" applyNumberFormat="1" applyFont="1" applyFill="1" applyBorder="1" applyAlignment="1">
      <alignment horizontal="right" vertical="center"/>
    </xf>
    <xf numFmtId="0" fontId="18" fillId="12" borderId="99" xfId="0" applyNumberFormat="1" applyFont="1" applyFill="1" applyBorder="1" applyAlignment="1">
      <alignment horizontal="left" vertical="center"/>
    </xf>
    <xf numFmtId="0" fontId="18" fillId="0" borderId="18" xfId="0" applyFont="1" applyFill="1" applyBorder="1" applyAlignment="1">
      <alignment vertical="center"/>
    </xf>
    <xf numFmtId="180" fontId="8" fillId="0" borderId="86" xfId="0" applyNumberFormat="1" applyFont="1" applyBorder="1" applyAlignment="1">
      <alignment horizontal="center" vertical="center"/>
    </xf>
    <xf numFmtId="199" fontId="18" fillId="12" borderId="23" xfId="0" applyNumberFormat="1" applyFont="1" applyFill="1" applyBorder="1" applyAlignment="1">
      <alignment vertical="center" shrinkToFit="1"/>
    </xf>
    <xf numFmtId="190" fontId="18" fillId="12" borderId="64" xfId="0" applyNumberFormat="1" applyFont="1" applyFill="1" applyBorder="1" applyAlignment="1">
      <alignment vertical="center" shrinkToFit="1"/>
    </xf>
    <xf numFmtId="9" fontId="0" fillId="0" borderId="0" xfId="0" applyNumberFormat="1" applyAlignment="1">
      <alignment vertical="center"/>
    </xf>
    <xf numFmtId="0" fontId="18" fillId="0" borderId="76" xfId="0" applyFont="1" applyBorder="1" applyAlignment="1">
      <alignment vertical="center" wrapText="1"/>
    </xf>
    <xf numFmtId="0" fontId="20" fillId="0" borderId="77" xfId="0" applyFont="1" applyBorder="1" applyAlignment="1">
      <alignment vertical="center" wrapText="1"/>
    </xf>
    <xf numFmtId="201" fontId="0" fillId="0" borderId="0" xfId="0" applyNumberFormat="1" applyAlignment="1">
      <alignment vertical="center"/>
    </xf>
    <xf numFmtId="0" fontId="39" fillId="0" borderId="100" xfId="0" applyFont="1" applyBorder="1" applyAlignment="1">
      <alignment horizontal="left" vertical="center" wrapText="1"/>
    </xf>
    <xf numFmtId="0" fontId="23" fillId="0" borderId="0" xfId="0" applyFont="1" applyBorder="1" applyAlignment="1">
      <alignment horizontal="center" vertical="center" wrapText="1"/>
    </xf>
    <xf numFmtId="0" fontId="0" fillId="0" borderId="0" xfId="0" applyFill="1" applyBorder="1" applyAlignment="1">
      <alignment vertical="center"/>
    </xf>
    <xf numFmtId="0" fontId="0" fillId="0" borderId="92" xfId="0" applyFill="1" applyBorder="1" applyAlignment="1">
      <alignment horizontal="center" vertical="center"/>
    </xf>
    <xf numFmtId="0" fontId="39" fillId="0" borderId="20" xfId="0" applyFont="1" applyBorder="1" applyAlignment="1">
      <alignment horizontal="left" vertical="center" wrapText="1"/>
    </xf>
    <xf numFmtId="0" fontId="20" fillId="0" borderId="56" xfId="0" applyFont="1" applyBorder="1" applyAlignment="1">
      <alignment vertical="center" wrapText="1"/>
    </xf>
    <xf numFmtId="0" fontId="93" fillId="0" borderId="0" xfId="0" applyFont="1" applyFill="1" applyBorder="1" applyAlignment="1">
      <alignment vertical="center"/>
    </xf>
    <xf numFmtId="0" fontId="0" fillId="0" borderId="0" xfId="0" applyFill="1" applyBorder="1" applyAlignment="1">
      <alignment horizontal="center" vertical="center"/>
    </xf>
    <xf numFmtId="0" fontId="8" fillId="0" borderId="101" xfId="0" applyFont="1" applyBorder="1" applyAlignment="1">
      <alignment horizontal="center" vertical="center"/>
    </xf>
    <xf numFmtId="0" fontId="0" fillId="34" borderId="0" xfId="0" applyFill="1" applyBorder="1" applyAlignment="1">
      <alignment vertical="center"/>
    </xf>
    <xf numFmtId="0" fontId="18" fillId="34" borderId="87" xfId="0" applyFont="1" applyFill="1" applyBorder="1" applyAlignment="1">
      <alignment horizontal="center" vertical="center"/>
    </xf>
    <xf numFmtId="0" fontId="19" fillId="12" borderId="102" xfId="0" applyFont="1" applyFill="1" applyBorder="1" applyAlignment="1">
      <alignment horizontal="left" vertical="center"/>
    </xf>
    <xf numFmtId="0" fontId="19" fillId="12" borderId="63" xfId="0" applyFont="1" applyFill="1" applyBorder="1" applyAlignment="1">
      <alignment horizontal="left" vertical="center"/>
    </xf>
    <xf numFmtId="0" fontId="19" fillId="12" borderId="103"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vertical="center" shrinkToFit="1"/>
    </xf>
    <xf numFmtId="192" fontId="18" fillId="0" borderId="0" xfId="0" applyNumberFormat="1" applyFont="1" applyFill="1" applyBorder="1" applyAlignment="1">
      <alignment vertical="center"/>
    </xf>
    <xf numFmtId="0" fontId="94" fillId="0" borderId="0" xfId="0" applyFont="1" applyFill="1" applyBorder="1" applyAlignment="1">
      <alignment vertical="center" shrinkToFit="1"/>
    </xf>
    <xf numFmtId="0" fontId="18" fillId="0" borderId="0" xfId="0" applyFont="1" applyFill="1" applyBorder="1" applyAlignment="1">
      <alignment vertical="center" shrinkToFit="1"/>
    </xf>
    <xf numFmtId="0" fontId="45" fillId="0" borderId="0" xfId="0" applyFont="1" applyFill="1" applyBorder="1" applyAlignment="1">
      <alignment vertical="center" shrinkToFit="1"/>
    </xf>
    <xf numFmtId="0" fontId="18" fillId="0" borderId="68" xfId="0" applyFont="1" applyFill="1" applyBorder="1" applyAlignment="1">
      <alignment vertical="center" shrinkToFit="1"/>
    </xf>
    <xf numFmtId="191" fontId="0" fillId="0" borderId="0" xfId="0" applyNumberFormat="1" applyAlignment="1">
      <alignment vertical="center"/>
    </xf>
    <xf numFmtId="0" fontId="22" fillId="0" borderId="0" xfId="0" applyFont="1" applyFill="1" applyBorder="1" applyAlignment="1">
      <alignment vertical="center"/>
    </xf>
    <xf numFmtId="0" fontId="20" fillId="0" borderId="0" xfId="0" applyFont="1" applyBorder="1" applyAlignment="1">
      <alignment vertical="center" wrapText="1"/>
    </xf>
    <xf numFmtId="191" fontId="0" fillId="0" borderId="0" xfId="0" applyNumberFormat="1" applyAlignment="1">
      <alignment vertical="center" shrinkToFit="1"/>
    </xf>
    <xf numFmtId="203" fontId="8" fillId="0" borderId="85" xfId="0" applyNumberFormat="1" applyFont="1" applyBorder="1" applyAlignment="1">
      <alignment horizontal="center" vertical="center"/>
    </xf>
    <xf numFmtId="203" fontId="8" fillId="0" borderId="76" xfId="0" applyNumberFormat="1" applyFont="1" applyBorder="1" applyAlignment="1">
      <alignment horizontal="center" vertical="center"/>
    </xf>
    <xf numFmtId="203" fontId="8" fillId="0" borderId="83" xfId="0" applyNumberFormat="1" applyFont="1" applyBorder="1" applyAlignment="1">
      <alignment horizontal="center" vertical="center"/>
    </xf>
    <xf numFmtId="203" fontId="8" fillId="0" borderId="84" xfId="0" applyNumberFormat="1" applyFont="1" applyFill="1" applyBorder="1" applyAlignment="1">
      <alignment horizontal="center" vertical="center"/>
    </xf>
    <xf numFmtId="203" fontId="8" fillId="0" borderId="47" xfId="0" applyNumberFormat="1" applyFont="1" applyFill="1" applyBorder="1" applyAlignment="1">
      <alignment horizontal="center" vertical="center"/>
    </xf>
    <xf numFmtId="203" fontId="8" fillId="0" borderId="84" xfId="0" applyNumberFormat="1" applyFont="1" applyBorder="1" applyAlignment="1">
      <alignment horizontal="center" vertical="center"/>
    </xf>
    <xf numFmtId="0" fontId="18" fillId="0" borderId="104" xfId="0" applyFont="1" applyFill="1" applyBorder="1" applyAlignment="1">
      <alignment horizontal="center" vertical="center"/>
    </xf>
    <xf numFmtId="0" fontId="18" fillId="0" borderId="105" xfId="0" applyFont="1" applyFill="1" applyBorder="1" applyAlignment="1">
      <alignment horizontal="center" vertical="center"/>
    </xf>
    <xf numFmtId="189" fontId="23" fillId="0" borderId="106" xfId="0" applyNumberFormat="1" applyFont="1" applyFill="1" applyBorder="1" applyAlignment="1">
      <alignment horizontal="center" vertical="center"/>
    </xf>
    <xf numFmtId="189" fontId="23" fillId="0" borderId="107" xfId="0" applyNumberFormat="1" applyFont="1" applyFill="1" applyBorder="1" applyAlignment="1">
      <alignment horizontal="center" vertical="center"/>
    </xf>
    <xf numFmtId="189" fontId="18" fillId="12" borderId="108" xfId="0" applyNumberFormat="1" applyFont="1" applyFill="1" applyBorder="1" applyAlignment="1">
      <alignment horizontal="center" vertical="center"/>
    </xf>
    <xf numFmtId="190" fontId="18" fillId="12" borderId="109" xfId="0" applyNumberFormat="1" applyFont="1" applyFill="1" applyBorder="1" applyAlignment="1">
      <alignment horizontal="center" vertical="center"/>
    </xf>
    <xf numFmtId="0" fontId="1" fillId="0" borderId="0" xfId="0" applyFont="1" applyFill="1" applyBorder="1" applyAlignment="1">
      <alignment vertical="top"/>
    </xf>
    <xf numFmtId="0" fontId="30" fillId="0" borderId="17" xfId="0" applyFont="1" applyFill="1" applyBorder="1" applyAlignment="1">
      <alignment vertical="top" shrinkToFit="1"/>
    </xf>
    <xf numFmtId="199" fontId="18" fillId="0" borderId="0" xfId="0" applyNumberFormat="1" applyFont="1" applyFill="1" applyBorder="1" applyAlignment="1">
      <alignment vertical="center" shrinkToFit="1"/>
    </xf>
    <xf numFmtId="190" fontId="18" fillId="0" borderId="0" xfId="0" applyNumberFormat="1" applyFont="1" applyFill="1" applyBorder="1" applyAlignment="1">
      <alignment vertical="center" shrinkToFit="1"/>
    </xf>
    <xf numFmtId="0" fontId="18" fillId="12" borderId="24" xfId="0" applyFont="1" applyFill="1" applyBorder="1" applyAlignment="1">
      <alignment horizontal="center" vertical="center" shrinkToFit="1"/>
    </xf>
    <xf numFmtId="0" fontId="18" fillId="12" borderId="55" xfId="0" applyFont="1" applyFill="1" applyBorder="1" applyAlignment="1">
      <alignment horizontal="center" vertical="center" shrinkToFit="1"/>
    </xf>
    <xf numFmtId="0" fontId="18" fillId="12" borderId="73" xfId="0" applyFont="1" applyFill="1" applyBorder="1" applyAlignment="1">
      <alignment horizontal="center" vertical="center" shrinkToFit="1"/>
    </xf>
    <xf numFmtId="191" fontId="45" fillId="12" borderId="100" xfId="0" applyNumberFormat="1" applyFont="1" applyFill="1" applyBorder="1" applyAlignment="1">
      <alignment horizontal="left" vertical="center" shrinkToFit="1"/>
    </xf>
    <xf numFmtId="191" fontId="45" fillId="12" borderId="29" xfId="0" applyNumberFormat="1" applyFont="1" applyFill="1" applyBorder="1" applyAlignment="1">
      <alignment horizontal="left" vertical="center" shrinkToFit="1"/>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12" xfId="0" applyFont="1" applyBorder="1" applyAlignment="1">
      <alignment horizontal="center" vertical="center" shrinkToFit="1"/>
    </xf>
    <xf numFmtId="0" fontId="23" fillId="0" borderId="113" xfId="0" applyFont="1" applyBorder="1" applyAlignment="1">
      <alignment horizontal="center" vertical="center" shrinkToFit="1"/>
    </xf>
    <xf numFmtId="202" fontId="18" fillId="12" borderId="98" xfId="0" applyNumberFormat="1" applyFont="1" applyFill="1" applyBorder="1" applyAlignment="1">
      <alignment horizontal="center" vertical="center"/>
    </xf>
    <xf numFmtId="202" fontId="18" fillId="12" borderId="99" xfId="0" applyNumberFormat="1" applyFont="1" applyFill="1" applyBorder="1" applyAlignment="1">
      <alignment horizontal="center" vertical="center"/>
    </xf>
    <xf numFmtId="0" fontId="93" fillId="36" borderId="114" xfId="0" applyFont="1" applyFill="1" applyBorder="1" applyAlignment="1">
      <alignment horizontal="center" vertical="center"/>
    </xf>
    <xf numFmtId="0" fontId="93" fillId="36" borderId="19" xfId="0" applyFont="1" applyFill="1" applyBorder="1" applyAlignment="1">
      <alignment horizontal="center" vertical="center"/>
    </xf>
    <xf numFmtId="189" fontId="18" fillId="0" borderId="115" xfId="0" applyNumberFormat="1" applyFont="1" applyFill="1" applyBorder="1" applyAlignment="1">
      <alignment horizontal="center" vertical="center"/>
    </xf>
    <xf numFmtId="189" fontId="18" fillId="0" borderId="21" xfId="0" applyNumberFormat="1" applyFont="1" applyFill="1" applyBorder="1" applyAlignment="1">
      <alignment horizontal="center" vertical="center"/>
    </xf>
    <xf numFmtId="0" fontId="19" fillId="12" borderId="23" xfId="0" applyFont="1" applyFill="1" applyBorder="1" applyAlignment="1">
      <alignment horizontal="left" vertical="center"/>
    </xf>
    <xf numFmtId="0" fontId="19" fillId="12" borderId="64" xfId="0" applyFont="1" applyFill="1" applyBorder="1" applyAlignment="1">
      <alignment horizontal="left" vertical="center"/>
    </xf>
    <xf numFmtId="0" fontId="19" fillId="12" borderId="62" xfId="0" applyFont="1" applyFill="1" applyBorder="1" applyAlignment="1">
      <alignment horizontal="left" vertical="center"/>
    </xf>
    <xf numFmtId="0" fontId="18" fillId="12" borderId="98" xfId="0" applyFont="1" applyFill="1" applyBorder="1" applyAlignment="1">
      <alignment horizontal="center" vertical="center" shrinkToFit="1"/>
    </xf>
    <xf numFmtId="0" fontId="18" fillId="12" borderId="89" xfId="0" applyFont="1" applyFill="1" applyBorder="1" applyAlignment="1">
      <alignment horizontal="center" vertical="center" shrinkToFit="1"/>
    </xf>
    <xf numFmtId="0" fontId="18" fillId="12" borderId="99" xfId="0" applyFont="1" applyFill="1" applyBorder="1" applyAlignment="1">
      <alignment horizontal="center" vertical="center" shrinkToFit="1"/>
    </xf>
    <xf numFmtId="191" fontId="18" fillId="0" borderId="0" xfId="0" applyNumberFormat="1" applyFont="1" applyFill="1" applyBorder="1" applyAlignment="1">
      <alignment horizontal="center" vertical="center"/>
    </xf>
    <xf numFmtId="0" fontId="94" fillId="12" borderId="116" xfId="0" applyFont="1" applyFill="1" applyBorder="1" applyAlignment="1">
      <alignment horizontal="center" vertical="center" shrinkToFit="1"/>
    </xf>
    <xf numFmtId="0" fontId="94" fillId="12" borderId="100" xfId="0" applyFont="1" applyFill="1" applyBorder="1" applyAlignment="1">
      <alignment horizontal="center" vertical="center" shrinkToFit="1"/>
    </xf>
    <xf numFmtId="0" fontId="23" fillId="0" borderId="94" xfId="0" applyFont="1" applyBorder="1" applyAlignment="1">
      <alignment horizontal="center" vertical="center"/>
    </xf>
    <xf numFmtId="0" fontId="23" fillId="0" borderId="117" xfId="0" applyFont="1" applyBorder="1" applyAlignment="1">
      <alignment horizontal="center" vertical="center"/>
    </xf>
    <xf numFmtId="0" fontId="23" fillId="0" borderId="96" xfId="0" applyFont="1" applyBorder="1" applyAlignment="1">
      <alignment horizontal="center" vertical="center"/>
    </xf>
    <xf numFmtId="0" fontId="18" fillId="0" borderId="94" xfId="0" applyFont="1" applyBorder="1" applyAlignment="1">
      <alignment horizontal="center" vertical="center"/>
    </xf>
    <xf numFmtId="0" fontId="18" fillId="0" borderId="117" xfId="0" applyFont="1" applyBorder="1" applyAlignment="1">
      <alignment horizontal="center" vertical="center"/>
    </xf>
    <xf numFmtId="0" fontId="18" fillId="0" borderId="96" xfId="0" applyFont="1" applyBorder="1" applyAlignment="1">
      <alignment horizontal="center" vertical="center"/>
    </xf>
    <xf numFmtId="0" fontId="39" fillId="0" borderId="100" xfId="0" applyFont="1" applyBorder="1" applyAlignment="1">
      <alignment horizontal="left" vertical="center" wrapText="1"/>
    </xf>
    <xf numFmtId="0" fontId="93" fillId="36" borderId="118" xfId="0" applyFont="1" applyFill="1" applyBorder="1" applyAlignment="1">
      <alignment horizontal="center" vertical="center"/>
    </xf>
    <xf numFmtId="0" fontId="93" fillId="36" borderId="12" xfId="0" applyFont="1" applyFill="1" applyBorder="1" applyAlignment="1">
      <alignment horizontal="center" vertical="center"/>
    </xf>
    <xf numFmtId="0" fontId="93" fillId="36" borderId="119" xfId="0" applyFont="1" applyFill="1" applyBorder="1" applyAlignment="1">
      <alignment horizontal="center" vertical="center"/>
    </xf>
    <xf numFmtId="189" fontId="18" fillId="12" borderId="83" xfId="0" applyNumberFormat="1" applyFont="1" applyFill="1" applyBorder="1" applyAlignment="1">
      <alignment horizontal="right" vertical="center"/>
    </xf>
    <xf numFmtId="189" fontId="18" fillId="12" borderId="89" xfId="0" applyNumberFormat="1" applyFont="1" applyFill="1" applyBorder="1" applyAlignment="1">
      <alignment horizontal="right" vertical="center"/>
    </xf>
    <xf numFmtId="191" fontId="18" fillId="12" borderId="98" xfId="0" applyNumberFormat="1" applyFont="1" applyFill="1" applyBorder="1" applyAlignment="1">
      <alignment horizontal="center" vertical="center"/>
    </xf>
    <xf numFmtId="191" fontId="18" fillId="12" borderId="90" xfId="0" applyNumberFormat="1" applyFont="1" applyFill="1" applyBorder="1" applyAlignment="1">
      <alignment horizontal="center" vertical="center"/>
    </xf>
    <xf numFmtId="195" fontId="18" fillId="12" borderId="83" xfId="0" applyNumberFormat="1" applyFont="1" applyFill="1" applyBorder="1" applyAlignment="1">
      <alignment horizontal="right" vertical="center"/>
    </xf>
    <xf numFmtId="195" fontId="18" fillId="12" borderId="89" xfId="0" applyNumberFormat="1" applyFont="1" applyFill="1" applyBorder="1" applyAlignment="1">
      <alignment horizontal="right" vertical="center"/>
    </xf>
    <xf numFmtId="203" fontId="8" fillId="0" borderId="83" xfId="0" applyNumberFormat="1" applyFont="1" applyBorder="1" applyAlignment="1">
      <alignment horizontal="center" vertical="center"/>
    </xf>
    <xf numFmtId="203" fontId="8" fillId="0" borderId="90" xfId="0" applyNumberFormat="1" applyFont="1" applyBorder="1" applyAlignment="1">
      <alignment horizontal="center" vertical="center"/>
    </xf>
    <xf numFmtId="0" fontId="18" fillId="0" borderId="93"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71" xfId="0" applyFont="1" applyFill="1" applyBorder="1" applyAlignment="1">
      <alignment horizontal="center" vertical="center" shrinkToFit="1"/>
    </xf>
    <xf numFmtId="191" fontId="18" fillId="12" borderId="95" xfId="0" applyNumberFormat="1" applyFont="1" applyFill="1" applyBorder="1" applyAlignment="1">
      <alignment horizontal="center" vertical="center" shrinkToFit="1"/>
    </xf>
    <xf numFmtId="191" fontId="18" fillId="12" borderId="58" xfId="0" applyNumberFormat="1" applyFont="1" applyFill="1" applyBorder="1" applyAlignment="1">
      <alignment horizontal="center" vertical="center" shrinkToFit="1"/>
    </xf>
    <xf numFmtId="191" fontId="18" fillId="12" borderId="120" xfId="0" applyNumberFormat="1" applyFont="1" applyFill="1" applyBorder="1" applyAlignment="1">
      <alignment horizontal="center" vertical="center" shrinkToFit="1"/>
    </xf>
    <xf numFmtId="191" fontId="18" fillId="12" borderId="83" xfId="0" applyNumberFormat="1" applyFont="1" applyFill="1" applyBorder="1" applyAlignment="1">
      <alignment horizontal="center" vertical="center" shrinkToFit="1"/>
    </xf>
    <xf numFmtId="191" fontId="18" fillId="12" borderId="89" xfId="0" applyNumberFormat="1" applyFont="1" applyFill="1" applyBorder="1" applyAlignment="1">
      <alignment horizontal="center" vertical="center" shrinkToFit="1"/>
    </xf>
    <xf numFmtId="191" fontId="18" fillId="12" borderId="99" xfId="0" applyNumberFormat="1" applyFont="1" applyFill="1" applyBorder="1" applyAlignment="1">
      <alignment horizontal="center" vertical="center" shrinkToFit="1"/>
    </xf>
    <xf numFmtId="0" fontId="18" fillId="34" borderId="100" xfId="0" applyFont="1" applyFill="1" applyBorder="1" applyAlignment="1">
      <alignment horizontal="center" vertical="top"/>
    </xf>
    <xf numFmtId="0" fontId="45" fillId="34" borderId="121" xfId="0" applyFont="1" applyFill="1" applyBorder="1" applyAlignment="1">
      <alignment horizontal="center" vertical="center" shrinkToFit="1"/>
    </xf>
    <xf numFmtId="0" fontId="45" fillId="34" borderId="87" xfId="0" applyFont="1" applyFill="1" applyBorder="1" applyAlignment="1">
      <alignment horizontal="center" vertical="center" shrinkToFit="1"/>
    </xf>
    <xf numFmtId="191" fontId="18" fillId="12" borderId="122" xfId="0" applyNumberFormat="1" applyFont="1" applyFill="1" applyBorder="1" applyAlignment="1">
      <alignment horizontal="center" vertical="center"/>
    </xf>
    <xf numFmtId="191" fontId="18" fillId="12" borderId="47" xfId="0" applyNumberFormat="1" applyFont="1" applyFill="1" applyBorder="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xf>
    <xf numFmtId="0" fontId="95" fillId="0" borderId="77" xfId="0" applyFont="1" applyBorder="1" applyAlignment="1">
      <alignment horizontal="center" vertical="center"/>
    </xf>
    <xf numFmtId="0" fontId="95" fillId="0" borderId="56" xfId="0" applyFont="1" applyBorder="1" applyAlignment="1">
      <alignment horizontal="center" vertical="center"/>
    </xf>
    <xf numFmtId="0" fontId="95" fillId="0" borderId="82" xfId="0" applyFont="1" applyBorder="1" applyAlignment="1">
      <alignment horizontal="center" vertical="center"/>
    </xf>
    <xf numFmtId="0" fontId="95" fillId="0" borderId="76" xfId="0" applyFont="1" applyBorder="1" applyAlignment="1">
      <alignment horizontal="center" vertical="center"/>
    </xf>
    <xf numFmtId="0" fontId="95" fillId="0" borderId="0" xfId="0" applyFont="1" applyBorder="1" applyAlignment="1">
      <alignment horizontal="center" vertical="center"/>
    </xf>
    <xf numFmtId="0" fontId="95"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1" xfId="0" applyFont="1" applyBorder="1" applyAlignment="1">
      <alignment horizontal="center" vertical="center"/>
    </xf>
    <xf numFmtId="0" fontId="43" fillId="12" borderId="78" xfId="0" applyFont="1" applyFill="1" applyBorder="1" applyAlignment="1">
      <alignment horizontal="center" vertical="center"/>
    </xf>
    <xf numFmtId="0" fontId="43" fillId="12" borderId="79" xfId="0" applyFont="1" applyFill="1" applyBorder="1" applyAlignment="1">
      <alignment horizontal="center" vertical="center"/>
    </xf>
    <xf numFmtId="0" fontId="49" fillId="0" borderId="22" xfId="0" applyFont="1" applyFill="1" applyBorder="1" applyAlignment="1">
      <alignment horizontal="center" vertical="center"/>
    </xf>
    <xf numFmtId="0" fontId="34" fillId="0" borderId="77" xfId="0" applyFont="1" applyBorder="1" applyAlignment="1">
      <alignment horizontal="center" vertical="center"/>
    </xf>
    <xf numFmtId="0" fontId="34" fillId="0" borderId="82" xfId="0" applyFont="1" applyBorder="1" applyAlignment="1">
      <alignment horizontal="center" vertical="center"/>
    </xf>
    <xf numFmtId="0" fontId="16" fillId="0" borderId="77" xfId="0" applyFont="1" applyBorder="1" applyAlignment="1">
      <alignment horizontal="center" vertical="center"/>
    </xf>
    <xf numFmtId="0" fontId="16" fillId="0" borderId="82" xfId="0" applyFont="1" applyBorder="1" applyAlignment="1">
      <alignment horizontal="center" vertical="center"/>
    </xf>
    <xf numFmtId="0" fontId="16" fillId="0" borderId="76" xfId="0" applyFont="1" applyBorder="1" applyAlignment="1">
      <alignment horizontal="center" vertical="center"/>
    </xf>
    <xf numFmtId="0" fontId="16" fillId="0" borderId="81" xfId="0" applyFont="1" applyBorder="1" applyAlignment="1">
      <alignment horizontal="center" vertical="center"/>
    </xf>
    <xf numFmtId="0" fontId="18" fillId="0" borderId="86" xfId="0" applyFont="1" applyBorder="1" applyAlignment="1">
      <alignment horizontal="center" vertical="center" textRotation="255" wrapText="1"/>
    </xf>
    <xf numFmtId="0" fontId="18" fillId="0" borderId="10" xfId="0" applyFont="1" applyBorder="1" applyAlignment="1">
      <alignment horizontal="center" vertical="center" textRotation="255" wrapText="1"/>
    </xf>
    <xf numFmtId="0" fontId="18" fillId="0" borderId="101" xfId="0" applyFont="1" applyBorder="1" applyAlignment="1">
      <alignment horizontal="center" vertical="center" textRotation="255" wrapText="1"/>
    </xf>
    <xf numFmtId="0" fontId="44" fillId="0" borderId="94" xfId="0" applyFont="1" applyBorder="1" applyAlignment="1">
      <alignment horizontal="center" vertical="center"/>
    </xf>
    <xf numFmtId="0" fontId="44" fillId="0" borderId="117" xfId="0" applyFont="1" applyBorder="1" applyAlignment="1">
      <alignment horizontal="center" vertical="center"/>
    </xf>
    <xf numFmtId="189" fontId="8" fillId="0" borderId="77" xfId="0" applyNumberFormat="1" applyFont="1" applyBorder="1" applyAlignment="1">
      <alignment horizontal="center" vertical="center"/>
    </xf>
    <xf numFmtId="189" fontId="8" fillId="0" borderId="82" xfId="0" applyNumberFormat="1" applyFont="1" applyBorder="1" applyAlignment="1">
      <alignment horizontal="center" vertical="center"/>
    </xf>
    <xf numFmtId="189" fontId="8" fillId="0" borderId="76" xfId="0" applyNumberFormat="1" applyFont="1" applyBorder="1" applyAlignment="1">
      <alignment horizontal="center" vertical="center"/>
    </xf>
    <xf numFmtId="189" fontId="8" fillId="0" borderId="81" xfId="0" applyNumberFormat="1" applyFont="1" applyBorder="1" applyAlignment="1">
      <alignment horizontal="center" vertical="center"/>
    </xf>
    <xf numFmtId="189" fontId="8" fillId="0" borderId="85" xfId="0" applyNumberFormat="1" applyFont="1" applyBorder="1" applyAlignment="1">
      <alignment horizontal="center" vertical="center"/>
    </xf>
    <xf numFmtId="189" fontId="8" fillId="0" borderId="123" xfId="0" applyNumberFormat="1" applyFont="1" applyBorder="1" applyAlignment="1">
      <alignment horizontal="center" vertical="center"/>
    </xf>
    <xf numFmtId="180" fontId="8" fillId="0" borderId="77" xfId="0" applyNumberFormat="1" applyFont="1" applyBorder="1" applyAlignment="1">
      <alignment horizontal="center" vertical="center"/>
    </xf>
    <xf numFmtId="180" fontId="8" fillId="0" borderId="82" xfId="0" applyNumberFormat="1" applyFont="1" applyBorder="1" applyAlignment="1">
      <alignment horizontal="center" vertical="center"/>
    </xf>
    <xf numFmtId="180" fontId="8" fillId="0" borderId="76" xfId="0" applyNumberFormat="1" applyFont="1" applyBorder="1" applyAlignment="1">
      <alignment horizontal="center" vertical="center"/>
    </xf>
    <xf numFmtId="180" fontId="8" fillId="0" borderId="81" xfId="0" applyNumberFormat="1" applyFont="1" applyBorder="1" applyAlignment="1">
      <alignment horizontal="center" vertical="center"/>
    </xf>
    <xf numFmtId="0" fontId="46" fillId="0" borderId="58" xfId="0" applyFont="1" applyBorder="1" applyAlignment="1">
      <alignment horizontal="center" vertical="center"/>
    </xf>
    <xf numFmtId="0" fontId="46" fillId="0" borderId="0" xfId="0" applyFont="1" applyBorder="1" applyAlignment="1">
      <alignment horizontal="center" vertical="center"/>
    </xf>
    <xf numFmtId="0" fontId="8" fillId="0" borderId="76" xfId="0" applyFont="1" applyBorder="1" applyAlignment="1">
      <alignment horizontal="left" vertical="center"/>
    </xf>
    <xf numFmtId="0" fontId="8" fillId="0" borderId="0" xfId="0" applyFont="1" applyBorder="1" applyAlignment="1">
      <alignment horizontal="left" vertical="center"/>
    </xf>
    <xf numFmtId="0" fontId="8" fillId="0" borderId="81" xfId="0" applyFont="1" applyBorder="1" applyAlignment="1">
      <alignment horizontal="left" vertical="center"/>
    </xf>
    <xf numFmtId="0" fontId="96" fillId="36" borderId="85" xfId="0" applyFont="1" applyFill="1" applyBorder="1" applyAlignment="1">
      <alignment horizontal="left" vertical="center"/>
    </xf>
    <xf numFmtId="0" fontId="96" fillId="36" borderId="92" xfId="0" applyFont="1" applyFill="1" applyBorder="1" applyAlignment="1">
      <alignment horizontal="left" vertical="center"/>
    </xf>
    <xf numFmtId="0" fontId="96" fillId="36" borderId="123" xfId="0" applyFont="1" applyFill="1" applyBorder="1" applyAlignment="1">
      <alignment horizontal="left" vertical="center"/>
    </xf>
    <xf numFmtId="180" fontId="8" fillId="0" borderId="93" xfId="0" applyNumberFormat="1" applyFont="1" applyBorder="1" applyAlignment="1">
      <alignment horizontal="center" vertical="center"/>
    </xf>
    <xf numFmtId="0" fontId="46" fillId="0" borderId="95" xfId="0" applyFont="1" applyBorder="1" applyAlignment="1">
      <alignment horizontal="center" vertical="center"/>
    </xf>
    <xf numFmtId="0" fontId="46" fillId="0" borderId="97" xfId="0" applyFont="1" applyBorder="1" applyAlignment="1">
      <alignment horizontal="center" vertical="center"/>
    </xf>
    <xf numFmtId="0" fontId="46" fillId="0" borderId="76" xfId="0" applyFont="1" applyBorder="1" applyAlignment="1">
      <alignment horizontal="center" vertical="center"/>
    </xf>
    <xf numFmtId="0" fontId="46" fillId="0" borderId="81" xfId="0" applyFont="1" applyBorder="1" applyAlignment="1">
      <alignment horizontal="center" vertical="center"/>
    </xf>
    <xf numFmtId="0" fontId="46" fillId="0" borderId="85" xfId="0" applyFont="1" applyBorder="1" applyAlignment="1">
      <alignment horizontal="center" vertical="center"/>
    </xf>
    <xf numFmtId="0" fontId="46" fillId="0" borderId="123" xfId="0" applyFont="1" applyBorder="1" applyAlignment="1">
      <alignment horizontal="center" vertical="center"/>
    </xf>
    <xf numFmtId="0" fontId="97" fillId="36" borderId="85" xfId="0" applyFont="1" applyFill="1" applyBorder="1" applyAlignment="1">
      <alignment horizontal="left" vertical="center"/>
    </xf>
    <xf numFmtId="0" fontId="97" fillId="36" borderId="92" xfId="0" applyFont="1" applyFill="1" applyBorder="1" applyAlignment="1">
      <alignment horizontal="left" vertical="center"/>
    </xf>
    <xf numFmtId="0" fontId="97" fillId="36" borderId="123" xfId="0" applyFont="1" applyFill="1" applyBorder="1" applyAlignment="1">
      <alignment horizontal="left" vertical="center"/>
    </xf>
    <xf numFmtId="0" fontId="44" fillId="0" borderId="68" xfId="0" applyFont="1" applyBorder="1" applyAlignment="1">
      <alignment horizontal="center" vertical="center"/>
    </xf>
    <xf numFmtId="203" fontId="8" fillId="0" borderId="95" xfId="0" applyNumberFormat="1" applyFont="1" applyBorder="1" applyAlignment="1">
      <alignment horizontal="center" vertical="center"/>
    </xf>
    <xf numFmtId="203" fontId="8" fillId="0" borderId="97" xfId="0" applyNumberFormat="1" applyFont="1" applyBorder="1" applyAlignment="1">
      <alignment horizontal="center" vertical="center"/>
    </xf>
    <xf numFmtId="180" fontId="8" fillId="0" borderId="86" xfId="0" applyNumberFormat="1" applyFont="1" applyFill="1" applyBorder="1" applyAlignment="1">
      <alignment horizontal="center" vertical="center"/>
    </xf>
    <xf numFmtId="180" fontId="8" fillId="0" borderId="10" xfId="0" applyNumberFormat="1" applyFont="1" applyFill="1" applyBorder="1" applyAlignment="1">
      <alignment horizontal="center" vertical="center"/>
    </xf>
    <xf numFmtId="0" fontId="46" fillId="0" borderId="92" xfId="0" applyFont="1" applyBorder="1" applyAlignment="1">
      <alignment horizontal="center" vertical="center"/>
    </xf>
    <xf numFmtId="180" fontId="39" fillId="0" borderId="10" xfId="0" applyNumberFormat="1" applyFont="1" applyBorder="1" applyAlignment="1">
      <alignment horizontal="center" vertical="center" wrapText="1"/>
    </xf>
    <xf numFmtId="180" fontId="39" fillId="0" borderId="88" xfId="0" applyNumberFormat="1" applyFont="1" applyBorder="1" applyAlignment="1">
      <alignment horizontal="center" vertical="center" wrapText="1"/>
    </xf>
    <xf numFmtId="0" fontId="26" fillId="0" borderId="22" xfId="0" applyFont="1" applyBorder="1" applyAlignment="1">
      <alignment horizontal="center" vertical="center"/>
    </xf>
    <xf numFmtId="0" fontId="44" fillId="0" borderId="93"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xf>
    <xf numFmtId="0" fontId="18" fillId="34" borderId="112" xfId="0" applyFont="1" applyFill="1" applyBorder="1" applyAlignment="1">
      <alignment horizontal="center" vertical="center"/>
    </xf>
    <xf numFmtId="0" fontId="18" fillId="34" borderId="96" xfId="0" applyFont="1" applyFill="1" applyBorder="1" applyAlignment="1">
      <alignment horizontal="center" vertical="center"/>
    </xf>
    <xf numFmtId="0" fontId="18" fillId="0" borderId="112" xfId="0" applyFont="1" applyBorder="1" applyAlignment="1">
      <alignment horizontal="center" vertical="center" shrinkToFit="1"/>
    </xf>
    <xf numFmtId="0" fontId="18" fillId="0" borderId="117" xfId="0" applyFont="1" applyBorder="1" applyAlignment="1">
      <alignment horizontal="center" vertical="center" shrinkToFit="1"/>
    </xf>
    <xf numFmtId="0" fontId="18" fillId="0" borderId="113" xfId="0" applyFont="1" applyBorder="1" applyAlignment="1">
      <alignment horizontal="center" vertical="center" shrinkToFit="1"/>
    </xf>
    <xf numFmtId="0" fontId="93" fillId="36" borderId="124" xfId="0" applyFont="1" applyFill="1" applyBorder="1" applyAlignment="1">
      <alignment horizontal="center" vertical="center"/>
    </xf>
    <xf numFmtId="0" fontId="93" fillId="36" borderId="125" xfId="0" applyFont="1" applyFill="1" applyBorder="1" applyAlignment="1">
      <alignment horizontal="center" vertical="center"/>
    </xf>
    <xf numFmtId="0" fontId="93" fillId="36" borderId="126" xfId="0" applyFont="1" applyFill="1" applyBorder="1" applyAlignment="1">
      <alignment horizontal="center" vertical="center"/>
    </xf>
    <xf numFmtId="0" fontId="19" fillId="12" borderId="102" xfId="0" applyFont="1" applyFill="1" applyBorder="1" applyAlignment="1">
      <alignment horizontal="left" vertical="center"/>
    </xf>
    <xf numFmtId="0" fontId="19" fillId="12" borderId="63" xfId="0" applyFont="1" applyFill="1" applyBorder="1" applyAlignment="1">
      <alignment horizontal="left" vertical="center"/>
    </xf>
    <xf numFmtId="0" fontId="19" fillId="12" borderId="103" xfId="0" applyFont="1" applyFill="1" applyBorder="1" applyAlignment="1">
      <alignment horizontal="left" vertical="center"/>
    </xf>
    <xf numFmtId="0" fontId="30" fillId="0" borderId="98" xfId="0" applyFont="1" applyBorder="1" applyAlignment="1">
      <alignment horizontal="center" vertical="top" shrinkToFit="1"/>
    </xf>
    <xf numFmtId="0" fontId="30" fillId="0" borderId="89" xfId="0" applyFont="1" applyBorder="1" applyAlignment="1">
      <alignment horizontal="center" vertical="top" shrinkToFit="1"/>
    </xf>
    <xf numFmtId="0" fontId="30" fillId="0" borderId="99" xfId="0" applyFont="1" applyBorder="1" applyAlignment="1">
      <alignment horizontal="center" vertical="top" shrinkToFit="1"/>
    </xf>
    <xf numFmtId="0" fontId="94" fillId="0" borderId="94" xfId="0" applyFont="1" applyBorder="1" applyAlignment="1">
      <alignment horizontal="center" vertical="center" shrinkToFit="1"/>
    </xf>
    <xf numFmtId="0" fontId="94" fillId="0" borderId="117" xfId="0" applyFont="1" applyBorder="1" applyAlignment="1">
      <alignment horizontal="center" vertical="center" shrinkToFit="1"/>
    </xf>
    <xf numFmtId="0" fontId="94" fillId="0" borderId="96" xfId="0" applyFont="1" applyBorder="1" applyAlignment="1">
      <alignment horizontal="center" vertical="center" shrinkToFit="1"/>
    </xf>
    <xf numFmtId="191" fontId="18" fillId="12" borderId="83" xfId="0" applyNumberFormat="1" applyFont="1" applyFill="1" applyBorder="1" applyAlignment="1">
      <alignment horizontal="center" vertical="center"/>
    </xf>
    <xf numFmtId="191" fontId="18" fillId="12" borderId="89" xfId="0" applyNumberFormat="1" applyFont="1" applyFill="1" applyBorder="1" applyAlignment="1">
      <alignment horizontal="center" vertical="center"/>
    </xf>
    <xf numFmtId="0" fontId="8" fillId="12" borderId="34" xfId="0" applyFont="1" applyFill="1" applyBorder="1" applyAlignment="1">
      <alignment horizontal="center" vertical="center"/>
    </xf>
    <xf numFmtId="0" fontId="18" fillId="0" borderId="127"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12" xfId="0" applyFont="1" applyBorder="1" applyAlignment="1">
      <alignment horizontal="center" vertical="center"/>
    </xf>
    <xf numFmtId="0" fontId="23" fillId="0" borderId="87" xfId="0" applyFont="1" applyBorder="1" applyAlignment="1">
      <alignment horizontal="center" vertical="center"/>
    </xf>
    <xf numFmtId="0" fontId="18" fillId="0" borderId="87" xfId="0" applyFont="1" applyBorder="1" applyAlignment="1">
      <alignment horizontal="center" vertical="center"/>
    </xf>
    <xf numFmtId="0" fontId="18" fillId="0" borderId="130" xfId="0" applyFont="1" applyBorder="1" applyAlignment="1">
      <alignment horizontal="center" vertical="center"/>
    </xf>
    <xf numFmtId="200" fontId="18" fillId="12" borderId="64" xfId="0" applyNumberFormat="1" applyFont="1" applyFill="1" applyBorder="1" applyAlignment="1">
      <alignment horizontal="center" vertical="center" shrinkToFit="1"/>
    </xf>
    <xf numFmtId="200" fontId="18" fillId="12" borderId="62" xfId="0" applyNumberFormat="1" applyFont="1" applyFill="1" applyBorder="1" applyAlignment="1">
      <alignment horizontal="center" vertical="center" shrinkToFit="1"/>
    </xf>
    <xf numFmtId="0" fontId="18" fillId="0" borderId="121" xfId="0" applyFont="1" applyBorder="1" applyAlignment="1">
      <alignment horizontal="center" vertical="center"/>
    </xf>
    <xf numFmtId="0" fontId="93" fillId="36" borderId="118" xfId="0" applyFont="1" applyFill="1" applyBorder="1" applyAlignment="1">
      <alignment horizontal="center" vertical="center" wrapText="1"/>
    </xf>
    <xf numFmtId="0" fontId="93" fillId="36" borderId="12" xfId="0" applyFont="1" applyFill="1" applyBorder="1" applyAlignment="1">
      <alignment horizontal="center" vertical="center" wrapText="1"/>
    </xf>
    <xf numFmtId="0" fontId="93" fillId="36" borderId="119"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22" xfId="0" applyFont="1" applyFill="1" applyBorder="1" applyAlignment="1">
      <alignment horizontal="center" vertical="center"/>
    </xf>
    <xf numFmtId="0" fontId="8" fillId="12" borderId="22" xfId="0" applyFont="1" applyFill="1" applyBorder="1" applyAlignment="1">
      <alignment horizontal="center" vertical="center"/>
    </xf>
    <xf numFmtId="0" fontId="8" fillId="0" borderId="34" xfId="0" applyFont="1" applyBorder="1" applyAlignment="1">
      <alignment horizontal="center" vertical="center"/>
    </xf>
    <xf numFmtId="0" fontId="8" fillId="0" borderId="33"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131" xfId="0" applyFont="1" applyFill="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132" xfId="0" applyFont="1" applyBorder="1" applyAlignment="1">
      <alignment horizontal="center" vertical="center"/>
    </xf>
    <xf numFmtId="0" fontId="18" fillId="0" borderId="101" xfId="0" applyFont="1" applyBorder="1" applyAlignment="1">
      <alignment horizontal="center" vertical="center"/>
    </xf>
    <xf numFmtId="0" fontId="18" fillId="0" borderId="133" xfId="0" applyFont="1" applyBorder="1" applyAlignment="1">
      <alignment horizontal="center" vertical="center"/>
    </xf>
    <xf numFmtId="0" fontId="18" fillId="0" borderId="35" xfId="0" applyFont="1" applyBorder="1" applyAlignment="1">
      <alignment horizontal="center" vertical="center"/>
    </xf>
    <xf numFmtId="0" fontId="18" fillId="12" borderId="122" xfId="0" applyFont="1" applyFill="1" applyBorder="1" applyAlignment="1">
      <alignment horizontal="center" vertical="center"/>
    </xf>
    <xf numFmtId="0" fontId="18" fillId="12" borderId="47" xfId="0" applyFont="1" applyFill="1" applyBorder="1" applyAlignment="1">
      <alignment horizontal="center" vertical="center"/>
    </xf>
    <xf numFmtId="0" fontId="18" fillId="12" borderId="134" xfId="0" applyFont="1" applyFill="1" applyBorder="1" applyAlignment="1">
      <alignment horizontal="center" vertical="center"/>
    </xf>
    <xf numFmtId="0" fontId="1" fillId="34" borderId="135" xfId="0" applyFont="1" applyFill="1" applyBorder="1" applyAlignment="1">
      <alignment horizontal="left" vertical="top"/>
    </xf>
    <xf numFmtId="0" fontId="1" fillId="34" borderId="84" xfId="0" applyFont="1" applyFill="1" applyBorder="1" applyAlignment="1">
      <alignment horizontal="left" vertical="top"/>
    </xf>
    <xf numFmtId="0" fontId="1" fillId="34" borderId="136" xfId="0" applyFont="1" applyFill="1" applyBorder="1" applyAlignment="1">
      <alignment horizontal="left" vertical="top"/>
    </xf>
    <xf numFmtId="0" fontId="18" fillId="12" borderId="137" xfId="0" applyFont="1" applyFill="1" applyBorder="1" applyAlignment="1">
      <alignment horizontal="center" vertical="center"/>
    </xf>
    <xf numFmtId="0" fontId="18" fillId="12" borderId="92" xfId="0" applyFont="1" applyFill="1" applyBorder="1" applyAlignment="1">
      <alignment horizontal="center" vertical="center"/>
    </xf>
    <xf numFmtId="0" fontId="18" fillId="12" borderId="138" xfId="0" applyFont="1" applyFill="1" applyBorder="1" applyAlignment="1">
      <alignment horizontal="center" vertical="center"/>
    </xf>
    <xf numFmtId="0" fontId="18" fillId="12" borderId="102" xfId="0" applyFont="1" applyFill="1" applyBorder="1" applyAlignment="1">
      <alignment horizontal="center" vertical="center"/>
    </xf>
    <xf numFmtId="0" fontId="18" fillId="12" borderId="63" xfId="0" applyFont="1" applyFill="1" applyBorder="1" applyAlignment="1">
      <alignment horizontal="center" vertical="center"/>
    </xf>
    <xf numFmtId="0" fontId="18" fillId="12" borderId="103" xfId="0" applyFont="1" applyFill="1" applyBorder="1" applyAlignment="1">
      <alignment horizontal="center" vertical="center"/>
    </xf>
    <xf numFmtId="0" fontId="18" fillId="12" borderId="31" xfId="0" applyFont="1" applyFill="1" applyBorder="1" applyAlignment="1">
      <alignment horizontal="center" vertical="center" shrinkToFit="1"/>
    </xf>
    <xf numFmtId="0" fontId="18" fillId="12" borderId="58" xfId="0" applyFont="1" applyFill="1" applyBorder="1" applyAlignment="1">
      <alignment horizontal="center" vertical="center" shrinkToFit="1"/>
    </xf>
    <xf numFmtId="0" fontId="18" fillId="12" borderId="120" xfId="0" applyFont="1" applyFill="1" applyBorder="1" applyAlignment="1">
      <alignment horizontal="center" vertical="center" shrinkToFit="1"/>
    </xf>
    <xf numFmtId="0" fontId="1" fillId="0" borderId="0" xfId="0" applyFont="1" applyFill="1" applyBorder="1" applyAlignment="1">
      <alignment horizontal="left" vertical="top"/>
    </xf>
    <xf numFmtId="0" fontId="42" fillId="16" borderId="16" xfId="0" applyFont="1" applyFill="1" applyBorder="1" applyAlignment="1">
      <alignment horizontal="center" vertical="center"/>
    </xf>
    <xf numFmtId="0" fontId="42" fillId="16" borderId="52" xfId="0" applyFont="1" applyFill="1" applyBorder="1" applyAlignment="1">
      <alignment horizontal="center" vertical="center"/>
    </xf>
    <xf numFmtId="0" fontId="42" fillId="16" borderId="18" xfId="0" applyFont="1" applyFill="1" applyBorder="1" applyAlignment="1">
      <alignment horizontal="center" vertical="center"/>
    </xf>
    <xf numFmtId="0" fontId="42" fillId="16" borderId="26" xfId="0" applyFont="1" applyFill="1" applyBorder="1" applyAlignment="1">
      <alignment horizontal="center" vertical="center"/>
    </xf>
    <xf numFmtId="0" fontId="42" fillId="16" borderId="19" xfId="0" applyFont="1" applyFill="1" applyBorder="1" applyAlignment="1">
      <alignment horizontal="center" vertical="center"/>
    </xf>
    <xf numFmtId="0" fontId="42" fillId="16" borderId="21" xfId="0" applyFont="1" applyFill="1" applyBorder="1" applyAlignment="1">
      <alignment horizontal="center" vertical="center"/>
    </xf>
    <xf numFmtId="180" fontId="8" fillId="0" borderId="22" xfId="0" applyNumberFormat="1" applyFont="1" applyBorder="1" applyAlignment="1">
      <alignment horizontal="center" vertical="center"/>
    </xf>
    <xf numFmtId="180" fontId="8" fillId="0" borderId="85" xfId="0" applyNumberFormat="1" applyFont="1" applyBorder="1" applyAlignment="1">
      <alignment horizontal="center" vertical="center"/>
    </xf>
    <xf numFmtId="180" fontId="8" fillId="0" borderId="123"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82" xfId="0" applyFont="1" applyBorder="1" applyAlignment="1">
      <alignment horizontal="center" vertical="center"/>
    </xf>
    <xf numFmtId="0" fontId="8" fillId="0" borderId="137" xfId="0" applyFont="1" applyBorder="1" applyAlignment="1">
      <alignment horizontal="center" vertical="center"/>
    </xf>
    <xf numFmtId="0" fontId="8" fillId="0" borderId="123" xfId="0" applyFont="1" applyBorder="1" applyAlignment="1">
      <alignment horizontal="center" vertical="center"/>
    </xf>
    <xf numFmtId="0" fontId="8" fillId="0" borderId="86" xfId="0" applyFont="1" applyBorder="1" applyAlignment="1">
      <alignment horizontal="center" vertical="center"/>
    </xf>
    <xf numFmtId="0" fontId="8" fillId="0" borderId="101" xfId="0" applyFont="1" applyBorder="1" applyAlignment="1">
      <alignment horizontal="center" vertical="center"/>
    </xf>
    <xf numFmtId="0" fontId="8" fillId="0" borderId="139" xfId="0" applyFont="1" applyBorder="1" applyAlignment="1">
      <alignment horizontal="center" vertical="center"/>
    </xf>
    <xf numFmtId="0" fontId="8" fillId="0" borderId="133" xfId="0" applyFont="1" applyBorder="1" applyAlignment="1">
      <alignment horizontal="center" vertical="center"/>
    </xf>
    <xf numFmtId="0" fontId="18" fillId="0" borderId="140" xfId="0" applyFont="1" applyBorder="1" applyAlignment="1">
      <alignment horizontal="center" vertical="center"/>
    </xf>
    <xf numFmtId="0" fontId="18" fillId="0" borderId="88" xfId="0" applyFont="1" applyBorder="1" applyAlignment="1">
      <alignment horizontal="center" vertical="center"/>
    </xf>
    <xf numFmtId="0" fontId="18" fillId="0" borderId="141" xfId="0" applyFont="1" applyBorder="1" applyAlignment="1">
      <alignment horizontal="center" vertical="center"/>
    </xf>
    <xf numFmtId="0" fontId="18" fillId="0" borderId="8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8" xfId="0" applyFont="1" applyBorder="1" applyAlignment="1">
      <alignment horizontal="center" vertical="center"/>
    </xf>
    <xf numFmtId="0" fontId="18" fillId="0" borderId="80" xfId="0" applyFont="1" applyBorder="1" applyAlignment="1">
      <alignment horizontal="center" vertical="center"/>
    </xf>
    <xf numFmtId="0" fontId="93" fillId="36" borderId="16" xfId="0" applyFont="1" applyFill="1" applyBorder="1" applyAlignment="1">
      <alignment horizontal="center" vertical="center"/>
    </xf>
    <xf numFmtId="0" fontId="93" fillId="36" borderId="52" xfId="0" applyFont="1" applyFill="1" applyBorder="1" applyAlignment="1">
      <alignment horizontal="center" vertical="center"/>
    </xf>
    <xf numFmtId="0" fontId="23" fillId="0" borderId="94" xfId="0" applyFont="1" applyFill="1" applyBorder="1" applyAlignment="1">
      <alignment horizontal="center" vertical="center" shrinkToFit="1"/>
    </xf>
    <xf numFmtId="0" fontId="23" fillId="0" borderId="117" xfId="0" applyFont="1" applyFill="1" applyBorder="1" applyAlignment="1">
      <alignment horizontal="center" vertical="center" shrinkToFit="1"/>
    </xf>
    <xf numFmtId="0" fontId="23" fillId="0" borderId="113" xfId="0" applyFont="1" applyFill="1" applyBorder="1" applyAlignment="1">
      <alignment horizontal="center" vertical="center" shrinkToFit="1"/>
    </xf>
    <xf numFmtId="0" fontId="1" fillId="34" borderId="142" xfId="0" applyFont="1" applyFill="1" applyBorder="1" applyAlignment="1">
      <alignment horizontal="left" vertical="top"/>
    </xf>
    <xf numFmtId="0" fontId="1" fillId="34" borderId="39" xfId="0" applyFont="1" applyFill="1" applyBorder="1" applyAlignment="1">
      <alignment horizontal="left" vertical="top"/>
    </xf>
    <xf numFmtId="0" fontId="1" fillId="34" borderId="49" xfId="0" applyFont="1" applyFill="1" applyBorder="1" applyAlignment="1">
      <alignment horizontal="left" vertical="top"/>
    </xf>
    <xf numFmtId="0" fontId="30" fillId="0" borderId="17" xfId="0" applyFont="1" applyFill="1" applyBorder="1" applyAlignment="1">
      <alignment horizontal="center" vertical="top" shrinkToFit="1"/>
    </xf>
    <xf numFmtId="0" fontId="8" fillId="0" borderId="114"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23" xfId="0" applyFont="1" applyFill="1" applyBorder="1" applyAlignment="1">
      <alignment horizontal="center" vertical="center"/>
    </xf>
    <xf numFmtId="0" fontId="8" fillId="12" borderId="86" xfId="0" applyFont="1" applyFill="1" applyBorder="1" applyAlignment="1">
      <alignment horizontal="center" vertical="center"/>
    </xf>
    <xf numFmtId="0" fontId="8" fillId="12" borderId="101" xfId="0" applyFont="1" applyFill="1" applyBorder="1" applyAlignment="1">
      <alignment horizontal="center" vertical="center"/>
    </xf>
    <xf numFmtId="0" fontId="8" fillId="12" borderId="139" xfId="0" applyFont="1" applyFill="1" applyBorder="1" applyAlignment="1">
      <alignment horizontal="center" vertical="center"/>
    </xf>
    <xf numFmtId="0" fontId="8" fillId="12" borderId="133" xfId="0" applyFont="1" applyFill="1" applyBorder="1" applyAlignment="1">
      <alignment horizontal="center" vertical="center"/>
    </xf>
    <xf numFmtId="0" fontId="45" fillId="34" borderId="112" xfId="0" applyFont="1" applyFill="1" applyBorder="1" applyAlignment="1">
      <alignment horizontal="center" vertical="center" shrinkToFit="1"/>
    </xf>
    <xf numFmtId="0" fontId="45" fillId="34" borderId="9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8" fillId="0" borderId="83" xfId="0" applyFont="1" applyBorder="1" applyAlignment="1">
      <alignment horizontal="center" vertical="center"/>
    </xf>
    <xf numFmtId="0" fontId="8" fillId="0" borderId="90" xfId="0" applyFont="1" applyBorder="1" applyAlignment="1">
      <alignment horizontal="center"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52" xfId="0" applyFont="1" applyBorder="1" applyAlignment="1">
      <alignment horizontal="center" vertical="center" shrinkToFit="1"/>
    </xf>
    <xf numFmtId="0" fontId="8" fillId="0" borderId="30"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xf>
    <xf numFmtId="180" fontId="8" fillId="0" borderId="91" xfId="0" applyNumberFormat="1" applyFont="1" applyBorder="1" applyAlignment="1">
      <alignment horizontal="center" vertical="center"/>
    </xf>
    <xf numFmtId="180" fontId="8" fillId="0" borderId="10" xfId="0" applyNumberFormat="1" applyFont="1" applyBorder="1" applyAlignment="1">
      <alignment horizontal="center" vertical="center"/>
    </xf>
    <xf numFmtId="180" fontId="8" fillId="0" borderId="88" xfId="0" applyNumberFormat="1" applyFont="1" applyBorder="1" applyAlignment="1">
      <alignment horizontal="center" vertical="center"/>
    </xf>
    <xf numFmtId="0" fontId="18" fillId="12" borderId="142" xfId="0" applyFont="1" applyFill="1" applyBorder="1" applyAlignment="1">
      <alignment horizontal="center" vertical="center"/>
    </xf>
    <xf numFmtId="0" fontId="18" fillId="12" borderId="39" xfId="0" applyFont="1" applyFill="1" applyBorder="1" applyAlignment="1">
      <alignment horizontal="center" vertical="center"/>
    </xf>
    <xf numFmtId="0" fontId="18" fillId="12" borderId="49" xfId="0" applyFont="1" applyFill="1" applyBorder="1" applyAlignment="1">
      <alignment horizontal="center" vertical="center"/>
    </xf>
    <xf numFmtId="0" fontId="0" fillId="0" borderId="92" xfId="0" applyBorder="1" applyAlignment="1">
      <alignment horizontal="center" vertical="center"/>
    </xf>
    <xf numFmtId="192" fontId="18" fillId="12" borderId="98" xfId="0" applyNumberFormat="1" applyFont="1" applyFill="1" applyBorder="1" applyAlignment="1">
      <alignment horizontal="center" vertical="center"/>
    </xf>
    <xf numFmtId="192" fontId="18" fillId="12" borderId="99"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137"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138" xfId="0" applyFont="1" applyFill="1" applyBorder="1" applyAlignment="1">
      <alignment horizontal="center" vertical="center"/>
    </xf>
    <xf numFmtId="0" fontId="30" fillId="0" borderId="0" xfId="0" applyFont="1" applyFill="1" applyBorder="1" applyAlignment="1">
      <alignment horizontal="center" vertical="top" shrinkToFit="1"/>
    </xf>
    <xf numFmtId="0" fontId="45" fillId="34" borderId="27" xfId="0" applyFont="1" applyFill="1" applyBorder="1" applyAlignment="1">
      <alignment horizontal="center" vertical="center" shrinkToFit="1"/>
    </xf>
    <xf numFmtId="0" fontId="45" fillId="34" borderId="91" xfId="0" applyFont="1" applyFill="1" applyBorder="1" applyAlignment="1">
      <alignment horizontal="center" vertical="center" shrinkToFit="1"/>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78" xfId="0" applyFont="1" applyBorder="1" applyAlignment="1">
      <alignment horizontal="center" vertical="center"/>
    </xf>
    <xf numFmtId="0" fontId="8" fillId="0" borderId="80" xfId="0" applyFont="1" applyBorder="1" applyAlignment="1">
      <alignment horizontal="center" vertical="center"/>
    </xf>
    <xf numFmtId="0" fontId="18" fillId="0" borderId="131" xfId="0" applyFont="1" applyBorder="1" applyAlignment="1">
      <alignment horizontal="center" vertical="center"/>
    </xf>
    <xf numFmtId="0" fontId="18" fillId="0" borderId="33" xfId="0" applyFont="1" applyBorder="1" applyAlignment="1">
      <alignment horizontal="center" vertical="center"/>
    </xf>
    <xf numFmtId="0" fontId="18" fillId="0" borderId="79" xfId="0" applyFont="1" applyBorder="1" applyAlignment="1">
      <alignment horizontal="center" vertical="center"/>
    </xf>
    <xf numFmtId="0" fontId="29" fillId="0" borderId="35" xfId="0" applyFont="1" applyBorder="1" applyAlignment="1">
      <alignment horizontal="center" vertical="center"/>
    </xf>
    <xf numFmtId="0" fontId="29" fillId="0" borderId="22" xfId="0" applyFont="1" applyBorder="1" applyAlignment="1">
      <alignment horizontal="center" vertical="center"/>
    </xf>
    <xf numFmtId="0" fontId="29" fillId="0" borderId="114" xfId="0" applyFont="1" applyBorder="1" applyAlignment="1">
      <alignment horizontal="center" vertical="center"/>
    </xf>
    <xf numFmtId="0" fontId="29" fillId="0" borderId="82" xfId="0" applyFont="1" applyBorder="1" applyAlignment="1">
      <alignment horizontal="center" vertical="center"/>
    </xf>
    <xf numFmtId="0" fontId="29" fillId="0" borderId="19" xfId="0" applyFont="1" applyBorder="1" applyAlignment="1">
      <alignment horizontal="center" vertical="center"/>
    </xf>
    <xf numFmtId="0" fontId="29" fillId="0" borderId="145" xfId="0" applyFont="1" applyBorder="1" applyAlignment="1">
      <alignment horizontal="center" vertical="center"/>
    </xf>
    <xf numFmtId="0" fontId="23" fillId="0" borderId="77"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146" xfId="0" applyFont="1" applyBorder="1" applyAlignment="1">
      <alignment horizontal="center" vertical="center" wrapText="1"/>
    </xf>
    <xf numFmtId="0" fontId="23" fillId="0" borderId="21" xfId="0" applyFont="1" applyBorder="1" applyAlignment="1">
      <alignment horizontal="center" vertical="center" wrapText="1"/>
    </xf>
    <xf numFmtId="0" fontId="8" fillId="0" borderId="85" xfId="0" applyFont="1" applyBorder="1" applyAlignment="1">
      <alignment horizontal="center" vertical="center"/>
    </xf>
    <xf numFmtId="200" fontId="18" fillId="0" borderId="0" xfId="0" applyNumberFormat="1" applyFont="1" applyFill="1" applyBorder="1" applyAlignment="1">
      <alignment horizontal="center" vertical="center" shrinkToFit="1"/>
    </xf>
    <xf numFmtId="0" fontId="18" fillId="0" borderId="33"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33" xfId="0" applyFont="1" applyBorder="1" applyAlignment="1">
      <alignment horizontal="center" vertical="center" shrinkToFit="1"/>
    </xf>
    <xf numFmtId="0" fontId="18" fillId="0" borderId="80" xfId="0" applyFont="1" applyBorder="1" applyAlignment="1">
      <alignment horizontal="center" vertical="center" shrinkToFit="1"/>
    </xf>
    <xf numFmtId="0" fontId="29" fillId="0" borderId="33" xfId="0" applyFont="1" applyBorder="1" applyAlignment="1">
      <alignment horizontal="center" vertical="center"/>
    </xf>
    <xf numFmtId="0" fontId="29" fillId="0" borderId="80" xfId="0" applyFont="1" applyBorder="1" applyAlignment="1">
      <alignment horizontal="center" vertical="center"/>
    </xf>
    <xf numFmtId="0" fontId="18" fillId="12" borderId="135" xfId="0" applyFont="1" applyFill="1" applyBorder="1" applyAlignment="1">
      <alignment horizontal="center" vertical="center"/>
    </xf>
    <xf numFmtId="0" fontId="18" fillId="12" borderId="84" xfId="0" applyFont="1" applyFill="1" applyBorder="1" applyAlignment="1">
      <alignment horizontal="center" vertical="center"/>
    </xf>
    <xf numFmtId="0" fontId="18" fillId="12" borderId="136" xfId="0" applyFont="1" applyFill="1" applyBorder="1" applyAlignment="1">
      <alignment horizontal="center" vertical="center"/>
    </xf>
    <xf numFmtId="0" fontId="94" fillId="0" borderId="87" xfId="0" applyFont="1" applyBorder="1" applyAlignment="1">
      <alignment horizontal="center" vertical="center" shrinkToFit="1"/>
    </xf>
    <xf numFmtId="0" fontId="18" fillId="12" borderId="19" xfId="0" applyFont="1" applyFill="1" applyBorder="1" applyAlignment="1">
      <alignment horizontal="center" vertical="center" shrinkToFit="1"/>
    </xf>
    <xf numFmtId="0" fontId="18" fillId="12" borderId="20" xfId="0" applyFont="1" applyFill="1" applyBorder="1" applyAlignment="1">
      <alignment horizontal="center" vertical="center" shrinkToFit="1"/>
    </xf>
    <xf numFmtId="0" fontId="18" fillId="12" borderId="21" xfId="0" applyFont="1" applyFill="1" applyBorder="1" applyAlignment="1">
      <alignment horizontal="center" vertical="center" shrinkToFit="1"/>
    </xf>
    <xf numFmtId="0" fontId="18" fillId="9" borderId="84" xfId="0" applyFont="1" applyFill="1" applyBorder="1" applyAlignment="1">
      <alignment horizontal="center" vertical="center"/>
    </xf>
    <xf numFmtId="0" fontId="19" fillId="9" borderId="63" xfId="0" applyFont="1" applyFill="1" applyBorder="1" applyAlignment="1">
      <alignment horizontal="left" vertical="center"/>
    </xf>
    <xf numFmtId="0" fontId="18" fillId="9" borderId="63" xfId="0" applyFont="1" applyFill="1" applyBorder="1" applyAlignment="1">
      <alignment horizontal="center" vertical="center"/>
    </xf>
    <xf numFmtId="0" fontId="1" fillId="34" borderId="82" xfId="0" applyFont="1" applyFill="1" applyBorder="1" applyAlignment="1">
      <alignment horizontal="left" vertical="center"/>
    </xf>
    <xf numFmtId="0" fontId="1" fillId="34" borderId="86" xfId="0" applyFont="1" applyFill="1" applyBorder="1" applyAlignment="1">
      <alignment horizontal="left" vertical="center"/>
    </xf>
    <xf numFmtId="0" fontId="1" fillId="34" borderId="77" xfId="0" applyFont="1" applyFill="1" applyBorder="1" applyAlignment="1">
      <alignment horizontal="left" vertical="center"/>
    </xf>
    <xf numFmtId="0" fontId="18" fillId="9" borderId="101" xfId="0" applyFont="1" applyFill="1" applyBorder="1" applyAlignment="1">
      <alignment horizontal="center" vertical="center"/>
    </xf>
    <xf numFmtId="0" fontId="18" fillId="9" borderId="85" xfId="0" applyFont="1" applyFill="1" applyBorder="1" applyAlignment="1">
      <alignment horizontal="center" vertical="center"/>
    </xf>
    <xf numFmtId="0" fontId="18" fillId="34" borderId="87" xfId="0" applyFont="1" applyFill="1" applyBorder="1" applyAlignment="1">
      <alignment horizontal="center" vertical="center"/>
    </xf>
    <xf numFmtId="0" fontId="18" fillId="9" borderId="88" xfId="0" applyFont="1" applyFill="1" applyBorder="1" applyAlignment="1">
      <alignment horizontal="center" vertical="center"/>
    </xf>
    <xf numFmtId="0" fontId="8" fillId="0" borderId="87" xfId="0" applyFont="1" applyBorder="1" applyAlignment="1">
      <alignment horizontal="center" vertical="center"/>
    </xf>
    <xf numFmtId="0" fontId="18" fillId="0" borderId="87" xfId="0" applyFont="1" applyBorder="1" applyAlignment="1">
      <alignment horizontal="center" vertical="center" shrinkToFit="1"/>
    </xf>
    <xf numFmtId="0" fontId="39" fillId="0" borderId="56" xfId="0" applyFont="1" applyBorder="1" applyAlignment="1">
      <alignment horizontal="left" vertical="top" wrapText="1"/>
    </xf>
    <xf numFmtId="0" fontId="39" fillId="0" borderId="92" xfId="0" applyFont="1" applyBorder="1" applyAlignment="1">
      <alignment horizontal="left" vertical="top" wrapText="1"/>
    </xf>
    <xf numFmtId="0" fontId="23" fillId="9" borderId="123" xfId="0" applyFont="1" applyFill="1" applyBorder="1" applyAlignment="1">
      <alignment horizontal="center" vertical="center"/>
    </xf>
    <xf numFmtId="0" fontId="23" fillId="9" borderId="101" xfId="0" applyFont="1" applyFill="1" applyBorder="1" applyAlignment="1">
      <alignment horizontal="center" vertical="center"/>
    </xf>
    <xf numFmtId="0" fontId="18" fillId="9" borderId="123" xfId="0" applyFont="1" applyFill="1" applyBorder="1" applyAlignment="1">
      <alignment horizontal="center" vertical="center"/>
    </xf>
    <xf numFmtId="0" fontId="29" fillId="34" borderId="87" xfId="0" applyFont="1" applyFill="1" applyBorder="1" applyAlignment="1">
      <alignment horizontal="center" vertical="center"/>
    </xf>
    <xf numFmtId="0" fontId="8" fillId="9" borderId="22" xfId="0" applyFont="1" applyFill="1" applyBorder="1" applyAlignment="1">
      <alignment horizontal="center" vertical="center"/>
    </xf>
    <xf numFmtId="0" fontId="18" fillId="34" borderId="81" xfId="0" applyFont="1" applyFill="1" applyBorder="1" applyAlignment="1">
      <alignment horizontal="center" vertical="center"/>
    </xf>
    <xf numFmtId="0" fontId="18" fillId="34" borderId="10" xfId="0" applyFont="1" applyFill="1" applyBorder="1" applyAlignment="1">
      <alignment horizontal="center" vertical="center"/>
    </xf>
    <xf numFmtId="0" fontId="39" fillId="0" borderId="0" xfId="0" applyFont="1" applyBorder="1" applyAlignment="1">
      <alignment horizontal="left" vertical="center"/>
    </xf>
    <xf numFmtId="0" fontId="29" fillId="0" borderId="77" xfId="0" applyFont="1" applyBorder="1" applyAlignment="1">
      <alignment horizontal="center" vertical="center"/>
    </xf>
    <xf numFmtId="0" fontId="29" fillId="0" borderId="85" xfId="0" applyFont="1" applyBorder="1" applyAlignment="1">
      <alignment horizontal="center" vertical="center"/>
    </xf>
    <xf numFmtId="0" fontId="29" fillId="0" borderId="123" xfId="0" applyFont="1" applyBorder="1" applyAlignment="1">
      <alignment horizontal="center" vertical="center"/>
    </xf>
    <xf numFmtId="0" fontId="23" fillId="0" borderId="82"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123" xfId="0" applyFont="1" applyBorder="1" applyAlignment="1">
      <alignment horizontal="center" vertical="center" wrapText="1"/>
    </xf>
    <xf numFmtId="0" fontId="23" fillId="34" borderId="77" xfId="0" applyFont="1" applyFill="1" applyBorder="1" applyAlignment="1">
      <alignment horizontal="center" vertical="center" wrapText="1" shrinkToFit="1"/>
    </xf>
    <xf numFmtId="0" fontId="23" fillId="34" borderId="56" xfId="0" applyFont="1" applyFill="1" applyBorder="1" applyAlignment="1">
      <alignment horizontal="center" vertical="center" shrinkToFit="1"/>
    </xf>
    <xf numFmtId="0" fontId="23" fillId="34" borderId="82" xfId="0" applyFont="1" applyFill="1" applyBorder="1" applyAlignment="1">
      <alignment horizontal="center" vertical="center" shrinkToFit="1"/>
    </xf>
    <xf numFmtId="0" fontId="23" fillId="34" borderId="76" xfId="0" applyFont="1" applyFill="1" applyBorder="1" applyAlignment="1">
      <alignment horizontal="center" vertical="center" shrinkToFit="1"/>
    </xf>
    <xf numFmtId="0" fontId="23" fillId="34" borderId="0" xfId="0" applyFont="1" applyFill="1" applyBorder="1" applyAlignment="1">
      <alignment horizontal="center" vertical="center" shrinkToFit="1"/>
    </xf>
    <xf numFmtId="0" fontId="23" fillId="34" borderId="81" xfId="0" applyFont="1" applyFill="1" applyBorder="1" applyAlignment="1">
      <alignment horizontal="center" vertical="center" shrinkToFit="1"/>
    </xf>
    <xf numFmtId="0" fontId="30" fillId="34" borderId="56"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45" fillId="0" borderId="87" xfId="0" applyFont="1" applyBorder="1" applyAlignment="1">
      <alignment horizontal="center" vertical="center"/>
    </xf>
    <xf numFmtId="0" fontId="98" fillId="0" borderId="87" xfId="0" applyFont="1" applyBorder="1" applyAlignment="1">
      <alignment horizontal="center" vertical="center" wrapText="1"/>
    </xf>
    <xf numFmtId="0" fontId="90" fillId="9" borderId="101" xfId="0" applyFont="1" applyFill="1" applyBorder="1" applyAlignment="1">
      <alignment horizontal="center" vertical="center" wrapText="1"/>
    </xf>
    <xf numFmtId="0" fontId="39" fillId="0" borderId="79" xfId="0" applyFont="1" applyBorder="1" applyAlignment="1">
      <alignment horizontal="left" vertical="center" wrapText="1"/>
    </xf>
    <xf numFmtId="0" fontId="8" fillId="0" borderId="78" xfId="0" applyFont="1" applyFill="1" applyBorder="1" applyAlignment="1">
      <alignment horizontal="center" vertical="center"/>
    </xf>
    <xf numFmtId="0" fontId="8" fillId="0" borderId="80" xfId="0" applyFont="1" applyFill="1" applyBorder="1" applyAlignment="1">
      <alignment horizontal="center" vertical="center"/>
    </xf>
    <xf numFmtId="0" fontId="23" fillId="0" borderId="87" xfId="0" applyFont="1" applyFill="1" applyBorder="1" applyAlignment="1">
      <alignment horizontal="center" vertical="center"/>
    </xf>
    <xf numFmtId="0" fontId="18" fillId="16" borderId="83" xfId="0" applyFont="1" applyFill="1" applyBorder="1" applyAlignment="1">
      <alignment horizontal="center" vertical="center"/>
    </xf>
    <xf numFmtId="0" fontId="18" fillId="16" borderId="89" xfId="0" applyFont="1" applyFill="1" applyBorder="1" applyAlignment="1">
      <alignment horizontal="center" vertical="center"/>
    </xf>
    <xf numFmtId="0" fontId="18" fillId="16" borderId="90" xfId="0" applyFont="1" applyFill="1" applyBorder="1" applyAlignment="1">
      <alignment horizontal="center" vertical="center"/>
    </xf>
    <xf numFmtId="0" fontId="42" fillId="9" borderId="16" xfId="0" applyFont="1" applyFill="1" applyBorder="1" applyAlignment="1">
      <alignment horizontal="center" vertical="center"/>
    </xf>
    <xf numFmtId="0" fontId="42" fillId="9" borderId="52" xfId="0" applyFont="1" applyFill="1" applyBorder="1" applyAlignment="1">
      <alignment horizontal="center" vertical="center"/>
    </xf>
    <xf numFmtId="0" fontId="42" fillId="9" borderId="18" xfId="0" applyFont="1" applyFill="1" applyBorder="1" applyAlignment="1">
      <alignment horizontal="center" vertical="center"/>
    </xf>
    <xf numFmtId="0" fontId="42" fillId="9" borderId="26" xfId="0" applyFont="1" applyFill="1" applyBorder="1" applyAlignment="1">
      <alignment horizontal="center" vertical="center"/>
    </xf>
    <xf numFmtId="0" fontId="42" fillId="9" borderId="19" xfId="0" applyFont="1" applyFill="1" applyBorder="1" applyAlignment="1">
      <alignment horizontal="center" vertical="center"/>
    </xf>
    <xf numFmtId="0" fontId="42" fillId="9" borderId="21" xfId="0" applyFont="1" applyFill="1" applyBorder="1" applyAlignment="1">
      <alignment horizontal="center" vertical="center"/>
    </xf>
    <xf numFmtId="0" fontId="19" fillId="16" borderId="63" xfId="0" applyFont="1" applyFill="1" applyBorder="1" applyAlignment="1">
      <alignment horizontal="left" vertical="center"/>
    </xf>
    <xf numFmtId="0" fontId="18" fillId="16" borderId="63" xfId="0" applyFont="1" applyFill="1" applyBorder="1" applyAlignment="1">
      <alignment horizontal="center" vertical="center"/>
    </xf>
    <xf numFmtId="0" fontId="18" fillId="16" borderId="65" xfId="0" applyFont="1" applyFill="1" applyBorder="1" applyAlignment="1">
      <alignment horizontal="center" vertical="center"/>
    </xf>
    <xf numFmtId="0" fontId="18" fillId="16" borderId="64" xfId="0" applyFont="1" applyFill="1" applyBorder="1" applyAlignment="1">
      <alignment horizontal="center" vertical="center"/>
    </xf>
    <xf numFmtId="0" fontId="18" fillId="16" borderId="66" xfId="0" applyFont="1" applyFill="1" applyBorder="1" applyAlignment="1">
      <alignment horizontal="center" vertical="center"/>
    </xf>
    <xf numFmtId="0" fontId="18" fillId="16" borderId="101" xfId="0" applyFont="1" applyFill="1" applyBorder="1" applyAlignment="1">
      <alignment horizontal="center" vertical="center"/>
    </xf>
    <xf numFmtId="0" fontId="18" fillId="16" borderId="85" xfId="0" applyFont="1" applyFill="1" applyBorder="1" applyAlignment="1">
      <alignment horizontal="center" vertical="center"/>
    </xf>
    <xf numFmtId="0" fontId="18" fillId="16" borderId="88" xfId="0" applyFont="1" applyFill="1" applyBorder="1" applyAlignment="1">
      <alignment horizontal="center" vertical="center"/>
    </xf>
    <xf numFmtId="0" fontId="23" fillId="16" borderId="123" xfId="0" applyFont="1" applyFill="1" applyBorder="1" applyAlignment="1">
      <alignment horizontal="center" vertical="center"/>
    </xf>
    <xf numFmtId="0" fontId="23" fillId="16" borderId="101" xfId="0" applyFont="1" applyFill="1" applyBorder="1" applyAlignment="1">
      <alignment horizontal="center" vertical="center"/>
    </xf>
    <xf numFmtId="0" fontId="18" fillId="16" borderId="123" xfId="0" applyFont="1" applyFill="1" applyBorder="1" applyAlignment="1">
      <alignment horizontal="center" vertical="center"/>
    </xf>
    <xf numFmtId="0" fontId="8" fillId="16" borderId="22" xfId="0" applyFont="1" applyFill="1" applyBorder="1" applyAlignment="1">
      <alignment horizontal="center" vertical="center"/>
    </xf>
    <xf numFmtId="0" fontId="90" fillId="16" borderId="101" xfId="0" applyFont="1" applyFill="1" applyBorder="1" applyAlignment="1">
      <alignment horizontal="center" vertical="center" wrapText="1"/>
    </xf>
    <xf numFmtId="0" fontId="29" fillId="34" borderId="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8" fillId="12" borderId="83" xfId="0" applyFont="1" applyFill="1" applyBorder="1" applyAlignment="1">
      <alignment horizontal="center" vertical="center"/>
    </xf>
    <xf numFmtId="0" fontId="18" fillId="12" borderId="89" xfId="0" applyFont="1" applyFill="1" applyBorder="1" applyAlignment="1">
      <alignment horizontal="center" vertical="center"/>
    </xf>
    <xf numFmtId="0" fontId="18" fillId="12" borderId="90" xfId="0" applyFont="1" applyFill="1" applyBorder="1" applyAlignment="1">
      <alignment horizontal="center" vertical="center"/>
    </xf>
    <xf numFmtId="0" fontId="19" fillId="12" borderId="84" xfId="0" applyFont="1" applyFill="1" applyBorder="1" applyAlignment="1">
      <alignment horizontal="left" vertical="center"/>
    </xf>
    <xf numFmtId="0" fontId="18" fillId="12" borderId="65" xfId="0" applyFont="1" applyFill="1" applyBorder="1" applyAlignment="1">
      <alignment horizontal="center" vertical="center"/>
    </xf>
    <xf numFmtId="0" fontId="18" fillId="12" borderId="64" xfId="0" applyFont="1" applyFill="1" applyBorder="1" applyAlignment="1">
      <alignment horizontal="center" vertical="center"/>
    </xf>
    <xf numFmtId="0" fontId="18" fillId="12" borderId="66" xfId="0" applyFont="1" applyFill="1" applyBorder="1" applyAlignment="1">
      <alignment horizontal="center" vertical="center"/>
    </xf>
    <xf numFmtId="0" fontId="18" fillId="12" borderId="101" xfId="0" applyFont="1" applyFill="1" applyBorder="1" applyAlignment="1">
      <alignment horizontal="center" vertical="center"/>
    </xf>
    <xf numFmtId="0" fontId="18" fillId="12" borderId="85" xfId="0" applyFont="1" applyFill="1" applyBorder="1" applyAlignment="1">
      <alignment horizontal="center" vertical="center"/>
    </xf>
    <xf numFmtId="0" fontId="18" fillId="12" borderId="88" xfId="0" applyFont="1" applyFill="1" applyBorder="1" applyAlignment="1">
      <alignment horizontal="center" vertical="center"/>
    </xf>
    <xf numFmtId="0" fontId="23" fillId="12" borderId="123" xfId="0" applyFont="1" applyFill="1" applyBorder="1" applyAlignment="1">
      <alignment horizontal="center" vertical="center"/>
    </xf>
    <xf numFmtId="0" fontId="23" fillId="12" borderId="101" xfId="0" applyFont="1" applyFill="1" applyBorder="1" applyAlignment="1">
      <alignment horizontal="center" vertical="center"/>
    </xf>
    <xf numFmtId="0" fontId="18" fillId="12" borderId="123" xfId="0" applyFont="1" applyFill="1" applyBorder="1" applyAlignment="1">
      <alignment horizontal="center" vertical="center"/>
    </xf>
    <xf numFmtId="0" fontId="18" fillId="34" borderId="76" xfId="0" applyFont="1" applyFill="1" applyBorder="1" applyAlignment="1">
      <alignment horizontal="center" vertical="center"/>
    </xf>
    <xf numFmtId="0" fontId="23" fillId="0" borderId="77" xfId="0" applyFont="1" applyBorder="1" applyAlignment="1">
      <alignment horizontal="center" vertical="center" wrapText="1" shrinkToFit="1"/>
    </xf>
    <xf numFmtId="0" fontId="23" fillId="0" borderId="56"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0" xfId="0" applyFont="1" applyBorder="1" applyAlignment="1">
      <alignment horizontal="center" vertical="center" shrinkToFit="1"/>
    </xf>
    <xf numFmtId="0" fontId="90" fillId="12" borderId="101" xfId="0" applyFont="1" applyFill="1" applyBorder="1" applyAlignment="1">
      <alignment horizontal="center" vertical="center" wrapText="1"/>
    </xf>
    <xf numFmtId="0" fontId="37" fillId="0" borderId="92" xfId="0" applyFont="1" applyBorder="1" applyAlignment="1">
      <alignment horizontal="left" vertical="center"/>
    </xf>
    <xf numFmtId="0" fontId="29" fillId="12" borderId="0" xfId="0" applyFont="1" applyFill="1" applyBorder="1" applyAlignment="1">
      <alignment horizontal="left" vertical="center"/>
    </xf>
    <xf numFmtId="0" fontId="8" fillId="0" borderId="95" xfId="0" applyFont="1" applyBorder="1" applyAlignment="1">
      <alignment horizontal="center" vertical="center"/>
    </xf>
    <xf numFmtId="0" fontId="8" fillId="0" borderId="97" xfId="0" applyFont="1" applyBorder="1" applyAlignment="1">
      <alignment horizontal="center" vertical="center"/>
    </xf>
    <xf numFmtId="0" fontId="23" fillId="12" borderId="85" xfId="0" applyFont="1" applyFill="1" applyBorder="1" applyAlignment="1">
      <alignment horizontal="left" vertical="center"/>
    </xf>
    <xf numFmtId="0" fontId="23" fillId="12" borderId="92" xfId="0" applyFont="1" applyFill="1" applyBorder="1" applyAlignment="1">
      <alignment horizontal="left" vertical="center"/>
    </xf>
    <xf numFmtId="0" fontId="23" fillId="12" borderId="123" xfId="0" applyFont="1" applyFill="1" applyBorder="1" applyAlignment="1">
      <alignment horizontal="left" vertical="center"/>
    </xf>
    <xf numFmtId="0" fontId="8" fillId="0" borderId="77" xfId="0" applyFont="1" applyBorder="1" applyAlignment="1">
      <alignment horizontal="center" vertical="center"/>
    </xf>
    <xf numFmtId="0" fontId="8" fillId="0" borderId="76" xfId="0" applyFont="1" applyBorder="1" applyAlignment="1">
      <alignment horizontal="center" vertical="center"/>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29" fillId="12" borderId="85" xfId="0" applyFont="1" applyFill="1" applyBorder="1" applyAlignment="1">
      <alignment horizontal="left" vertical="center"/>
    </xf>
    <xf numFmtId="0" fontId="29" fillId="12" borderId="92" xfId="0" applyFont="1" applyFill="1" applyBorder="1" applyAlignment="1">
      <alignment horizontal="left" vertical="center"/>
    </xf>
    <xf numFmtId="0" fontId="29" fillId="12" borderId="123" xfId="0" applyFont="1" applyFill="1" applyBorder="1" applyAlignment="1">
      <alignment horizontal="left" vertical="center"/>
    </xf>
    <xf numFmtId="0" fontId="28" fillId="0" borderId="77" xfId="0" applyFont="1" applyBorder="1" applyAlignment="1">
      <alignment horizontal="center" vertical="center"/>
    </xf>
    <xf numFmtId="0" fontId="28" fillId="0" borderId="56" xfId="0" applyFont="1" applyBorder="1" applyAlignment="1">
      <alignment horizontal="center" vertical="center"/>
    </xf>
    <xf numFmtId="0" fontId="28" fillId="0" borderId="76" xfId="0" applyFont="1" applyBorder="1" applyAlignment="1">
      <alignment horizontal="center" vertical="center"/>
    </xf>
    <xf numFmtId="0" fontId="28" fillId="0" borderId="0" xfId="0" applyFont="1" applyBorder="1" applyAlignment="1">
      <alignment horizontal="center" vertical="center"/>
    </xf>
    <xf numFmtId="0" fontId="28" fillId="0" borderId="22" xfId="0" applyFont="1" applyFill="1" applyBorder="1" applyAlignment="1">
      <alignment horizontal="center" vertical="center"/>
    </xf>
    <xf numFmtId="0" fontId="23" fillId="0" borderId="82" xfId="0" applyFont="1" applyBorder="1" applyAlignment="1">
      <alignment horizontal="center" vertical="center" shrinkToFit="1"/>
    </xf>
    <xf numFmtId="0" fontId="23" fillId="0" borderId="93"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91" xfId="0" applyFont="1" applyBorder="1" applyAlignment="1">
      <alignment horizontal="center" vertical="center" shrinkToFit="1"/>
    </xf>
    <xf numFmtId="0" fontId="28" fillId="0" borderId="95" xfId="0" applyFont="1" applyBorder="1" applyAlignment="1">
      <alignment horizontal="center" vertical="center"/>
    </xf>
    <xf numFmtId="0" fontId="28" fillId="0" borderId="58" xfId="0" applyFont="1" applyBorder="1" applyAlignment="1">
      <alignment horizontal="center" vertical="center"/>
    </xf>
    <xf numFmtId="0" fontId="28" fillId="0" borderId="85" xfId="0" applyFont="1" applyBorder="1" applyAlignment="1">
      <alignment horizontal="center" vertical="center"/>
    </xf>
    <xf numFmtId="0" fontId="28" fillId="0" borderId="92" xfId="0" applyFont="1" applyBorder="1" applyAlignment="1">
      <alignment horizontal="center" vertical="center"/>
    </xf>
    <xf numFmtId="0" fontId="18" fillId="0" borderId="22" xfId="0" applyFont="1" applyBorder="1" applyAlignment="1">
      <alignment horizontal="center" vertical="center" textRotation="255" wrapText="1"/>
    </xf>
    <xf numFmtId="0" fontId="28" fillId="0" borderId="97" xfId="0" applyFont="1" applyBorder="1" applyAlignment="1">
      <alignment horizontal="center" vertical="center"/>
    </xf>
    <xf numFmtId="0" fontId="28" fillId="0" borderId="81" xfId="0" applyFont="1" applyBorder="1" applyAlignment="1">
      <alignment horizontal="center" vertical="center"/>
    </xf>
    <xf numFmtId="0" fontId="28" fillId="0" borderId="123" xfId="0" applyFont="1" applyBorder="1" applyAlignment="1">
      <alignment horizontal="center" vertical="center"/>
    </xf>
    <xf numFmtId="0" fontId="19" fillId="12" borderId="85" xfId="0" applyFont="1" applyFill="1" applyBorder="1" applyAlignment="1">
      <alignment horizontal="left" vertical="center"/>
    </xf>
    <xf numFmtId="0" fontId="19" fillId="12" borderId="92" xfId="0" applyFont="1" applyFill="1" applyBorder="1" applyAlignment="1">
      <alignment horizontal="left" vertical="center"/>
    </xf>
    <xf numFmtId="0" fontId="19" fillId="12" borderId="123" xfId="0" applyFont="1" applyFill="1" applyBorder="1" applyAlignment="1">
      <alignment horizontal="left" vertical="center"/>
    </xf>
    <xf numFmtId="0" fontId="42" fillId="0" borderId="0" xfId="0" applyFont="1" applyAlignment="1">
      <alignment horizontal="center" vertical="center"/>
    </xf>
    <xf numFmtId="0" fontId="23" fillId="0" borderId="147" xfId="0" applyFont="1" applyBorder="1" applyAlignment="1">
      <alignment horizontal="center" vertical="center" wrapText="1"/>
    </xf>
    <xf numFmtId="0" fontId="23" fillId="0" borderId="148" xfId="0" applyFont="1" applyBorder="1" applyAlignment="1">
      <alignment horizontal="center" vertical="center" wrapText="1"/>
    </xf>
    <xf numFmtId="0" fontId="8" fillId="0" borderId="24" xfId="0" applyFont="1" applyBorder="1" applyAlignment="1">
      <alignment horizontal="center" vertical="center"/>
    </xf>
    <xf numFmtId="0" fontId="8" fillId="0" borderId="72" xfId="0" applyFont="1" applyBorder="1" applyAlignment="1">
      <alignment horizontal="center" vertical="center"/>
    </xf>
    <xf numFmtId="180" fontId="8" fillId="0" borderId="149" xfId="0" applyNumberFormat="1" applyFont="1" applyBorder="1" applyAlignment="1">
      <alignment horizontal="center" vertical="center"/>
    </xf>
    <xf numFmtId="0" fontId="8" fillId="0" borderId="59" xfId="0" applyFont="1" applyBorder="1" applyAlignment="1">
      <alignment horizontal="center" vertical="center"/>
    </xf>
    <xf numFmtId="0" fontId="5" fillId="16" borderId="16" xfId="0" applyFont="1" applyFill="1" applyBorder="1" applyAlignment="1">
      <alignment horizontal="center" vertical="center"/>
    </xf>
    <xf numFmtId="0" fontId="5" fillId="16" borderId="52" xfId="0" applyFont="1" applyFill="1" applyBorder="1" applyAlignment="1">
      <alignment horizontal="center" vertical="center"/>
    </xf>
    <xf numFmtId="0" fontId="5" fillId="16" borderId="18" xfId="0" applyFont="1" applyFill="1" applyBorder="1" applyAlignment="1">
      <alignment horizontal="center" vertical="center"/>
    </xf>
    <xf numFmtId="0" fontId="5" fillId="16" borderId="26" xfId="0" applyFont="1" applyFill="1" applyBorder="1" applyAlignment="1">
      <alignment horizontal="center" vertical="center"/>
    </xf>
    <xf numFmtId="0" fontId="5" fillId="16" borderId="19" xfId="0" applyFont="1" applyFill="1" applyBorder="1" applyAlignment="1">
      <alignment horizontal="center" vertical="center"/>
    </xf>
    <xf numFmtId="0" fontId="5" fillId="16" borderId="21"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52"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19" xfId="0" applyFont="1" applyFill="1" applyBorder="1" applyAlignment="1">
      <alignment horizontal="center" vertical="center"/>
    </xf>
    <xf numFmtId="0" fontId="5" fillId="9" borderId="21" xfId="0" applyFont="1" applyFill="1" applyBorder="1" applyAlignment="1">
      <alignment horizontal="center" vertical="center"/>
    </xf>
    <xf numFmtId="0" fontId="18" fillId="16" borderId="40" xfId="0" applyFont="1" applyFill="1" applyBorder="1" applyAlignment="1">
      <alignment horizontal="center" vertical="center"/>
    </xf>
    <xf numFmtId="0" fontId="18" fillId="16" borderId="100" xfId="0" applyFont="1" applyFill="1" applyBorder="1" applyAlignment="1">
      <alignment horizontal="center" vertical="center"/>
    </xf>
    <xf numFmtId="0" fontId="18" fillId="16" borderId="29"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131" xfId="0" applyFont="1" applyFill="1" applyBorder="1" applyAlignment="1">
      <alignment horizontal="center" vertical="center"/>
    </xf>
    <xf numFmtId="0" fontId="18" fillId="0" borderId="150" xfId="0" applyFont="1" applyBorder="1" applyAlignment="1">
      <alignment horizontal="center" vertical="center"/>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29" fillId="9" borderId="40" xfId="0" applyFont="1" applyFill="1" applyBorder="1" applyAlignment="1">
      <alignment horizontal="center" vertical="center"/>
    </xf>
    <xf numFmtId="0" fontId="29" fillId="9" borderId="100" xfId="0" applyFont="1" applyFill="1" applyBorder="1" applyAlignment="1">
      <alignment horizontal="center" vertical="center"/>
    </xf>
    <xf numFmtId="0" fontId="29" fillId="9" borderId="29" xfId="0" applyFont="1" applyFill="1" applyBorder="1" applyAlignment="1">
      <alignment horizontal="center" vertical="center"/>
    </xf>
    <xf numFmtId="0" fontId="29" fillId="0" borderId="118" xfId="0" applyFont="1" applyBorder="1" applyAlignment="1">
      <alignment horizontal="center" vertical="center"/>
    </xf>
    <xf numFmtId="0" fontId="29" fillId="0" borderId="12" xfId="0" applyFont="1" applyBorder="1" applyAlignment="1">
      <alignment horizontal="center" vertical="center"/>
    </xf>
    <xf numFmtId="0" fontId="29" fillId="0" borderId="119"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34" borderId="86" xfId="0" applyFont="1" applyFill="1" applyBorder="1" applyAlignment="1">
      <alignment horizontal="center" vertical="center"/>
    </xf>
    <xf numFmtId="0" fontId="8" fillId="34" borderId="152" xfId="0" applyFont="1" applyFill="1" applyBorder="1" applyAlignment="1">
      <alignment horizontal="center" vertical="center"/>
    </xf>
    <xf numFmtId="0" fontId="8" fillId="34" borderId="139" xfId="0" applyFont="1" applyFill="1" applyBorder="1" applyAlignment="1">
      <alignment horizontal="center" vertical="center"/>
    </xf>
    <xf numFmtId="0" fontId="8" fillId="34" borderId="48" xfId="0" applyFont="1" applyFill="1" applyBorder="1" applyAlignment="1">
      <alignment horizontal="center" vertical="center"/>
    </xf>
    <xf numFmtId="0" fontId="18" fillId="9" borderId="40"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100"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125" xfId="0" applyFont="1" applyBorder="1" applyAlignment="1">
      <alignment horizontal="center" vertical="center" wrapText="1"/>
    </xf>
    <xf numFmtId="0" fontId="18" fillId="0" borderId="118" xfId="0" applyFont="1" applyBorder="1" applyAlignment="1">
      <alignment horizontal="center" vertical="center"/>
    </xf>
    <xf numFmtId="0" fontId="18" fillId="0" borderId="12" xfId="0" applyFont="1" applyBorder="1" applyAlignment="1">
      <alignment horizontal="center" vertical="center"/>
    </xf>
    <xf numFmtId="0" fontId="18" fillId="0" borderId="119" xfId="0" applyFont="1" applyBorder="1" applyAlignment="1">
      <alignment horizontal="center" vertical="center"/>
    </xf>
    <xf numFmtId="0" fontId="18" fillId="34" borderId="33" xfId="0" applyFont="1" applyFill="1" applyBorder="1" applyAlignment="1">
      <alignment horizontal="center" vertical="center"/>
    </xf>
    <xf numFmtId="0" fontId="18" fillId="34" borderId="79" xfId="0" applyFont="1" applyFill="1" applyBorder="1" applyAlignment="1">
      <alignment horizontal="center" vertical="center"/>
    </xf>
    <xf numFmtId="0" fontId="18" fillId="34" borderId="131" xfId="0" applyFont="1" applyFill="1" applyBorder="1" applyAlignment="1">
      <alignment horizontal="center" vertical="center"/>
    </xf>
    <xf numFmtId="0" fontId="29" fillId="0" borderId="150" xfId="0" applyFont="1" applyBorder="1" applyAlignment="1">
      <alignment horizontal="center" vertical="center"/>
    </xf>
    <xf numFmtId="0" fontId="29" fillId="0" borderId="86" xfId="0" applyFont="1" applyBorder="1" applyAlignment="1">
      <alignment horizontal="center" vertical="center"/>
    </xf>
    <xf numFmtId="0" fontId="29" fillId="0" borderId="151" xfId="0" applyFont="1" applyBorder="1" applyAlignment="1">
      <alignment horizontal="center" vertical="center"/>
    </xf>
    <xf numFmtId="0" fontId="29" fillId="0" borderId="152" xfId="0" applyFont="1" applyBorder="1" applyAlignment="1">
      <alignment horizontal="center" vertical="center"/>
    </xf>
    <xf numFmtId="0" fontId="23" fillId="0" borderId="86" xfId="0" applyFont="1" applyBorder="1" applyAlignment="1">
      <alignment horizontal="center" vertical="center" wrapText="1"/>
    </xf>
    <xf numFmtId="0" fontId="23" fillId="0" borderId="139" xfId="0" applyFont="1" applyBorder="1" applyAlignment="1">
      <alignment horizontal="center" vertical="center"/>
    </xf>
    <xf numFmtId="0" fontId="23" fillId="0" borderId="152" xfId="0" applyFont="1" applyBorder="1" applyAlignment="1">
      <alignment horizontal="center" vertical="center"/>
    </xf>
    <xf numFmtId="0" fontId="23" fillId="0" borderId="48" xfId="0" applyFont="1" applyBorder="1" applyAlignment="1">
      <alignment horizontal="center" vertical="center"/>
    </xf>
    <xf numFmtId="0" fontId="29" fillId="0" borderId="153" xfId="0" applyFont="1" applyBorder="1" applyAlignment="1">
      <alignment horizontal="center" vertical="center"/>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18" fillId="0" borderId="38" xfId="0" applyFont="1" applyBorder="1" applyAlignment="1">
      <alignment horizontal="center" vertical="center"/>
    </xf>
    <xf numFmtId="0" fontId="23" fillId="9" borderId="40" xfId="0" applyFont="1" applyFill="1" applyBorder="1" applyAlignment="1">
      <alignment horizontal="center" vertical="center"/>
    </xf>
    <xf numFmtId="0" fontId="23" fillId="9" borderId="29" xfId="0" applyFont="1" applyFill="1" applyBorder="1" applyAlignment="1">
      <alignment horizontal="center" vertical="center"/>
    </xf>
    <xf numFmtId="0" fontId="8" fillId="0" borderId="132" xfId="0" applyFont="1" applyBorder="1" applyAlignment="1">
      <alignment horizontal="center" vertical="center"/>
    </xf>
    <xf numFmtId="0" fontId="8" fillId="34" borderId="101" xfId="0" applyFont="1" applyFill="1" applyBorder="1" applyAlignment="1">
      <alignment horizontal="center" vertical="center"/>
    </xf>
    <xf numFmtId="0" fontId="8" fillId="34" borderId="133" xfId="0" applyFont="1" applyFill="1" applyBorder="1" applyAlignment="1">
      <alignment horizontal="center" vertical="center"/>
    </xf>
    <xf numFmtId="0" fontId="29" fillId="0" borderId="154" xfId="0" applyFont="1" applyBorder="1" applyAlignment="1">
      <alignment horizontal="center" vertical="center"/>
    </xf>
    <xf numFmtId="0" fontId="29" fillId="0" borderId="14" xfId="0" applyFont="1" applyBorder="1" applyAlignment="1">
      <alignment horizontal="center" vertical="center"/>
    </xf>
    <xf numFmtId="0" fontId="18" fillId="0" borderId="14" xfId="0" applyFont="1" applyBorder="1" applyAlignment="1">
      <alignment horizontal="center" vertical="center"/>
    </xf>
    <xf numFmtId="0" fontId="18" fillId="0" borderId="155" xfId="0" applyFont="1" applyBorder="1" applyAlignment="1">
      <alignment horizontal="center" vertical="center"/>
    </xf>
    <xf numFmtId="0" fontId="29" fillId="9" borderId="33" xfId="0" applyFont="1" applyFill="1" applyBorder="1" applyAlignment="1">
      <alignment horizontal="center" vertical="center"/>
    </xf>
    <xf numFmtId="0" fontId="29" fillId="9" borderId="79" xfId="0" applyFont="1" applyFill="1" applyBorder="1" applyAlignment="1">
      <alignment horizontal="center" vertical="center"/>
    </xf>
    <xf numFmtId="0" fontId="29" fillId="9" borderId="131" xfId="0" applyFont="1" applyFill="1" applyBorder="1" applyAlignment="1">
      <alignment horizontal="center" vertical="center"/>
    </xf>
    <xf numFmtId="0" fontId="38" fillId="34" borderId="17" xfId="0" applyFont="1" applyFill="1" applyBorder="1" applyAlignment="1">
      <alignment horizontal="center" vertical="center"/>
    </xf>
    <xf numFmtId="0" fontId="29" fillId="0" borderId="124" xfId="0" applyFont="1" applyBorder="1" applyAlignment="1">
      <alignment horizontal="center" vertical="center"/>
    </xf>
    <xf numFmtId="0" fontId="29" fillId="0" borderId="125" xfId="0" applyFont="1" applyBorder="1" applyAlignment="1">
      <alignment horizontal="center" vertical="center"/>
    </xf>
    <xf numFmtId="0" fontId="29" fillId="0" borderId="126" xfId="0" applyFont="1" applyBorder="1" applyAlignment="1">
      <alignment horizontal="center" vertical="center"/>
    </xf>
    <xf numFmtId="0" fontId="18" fillId="9" borderId="33" xfId="0" applyFont="1" applyFill="1" applyBorder="1" applyAlignment="1">
      <alignment horizontal="center" vertical="center"/>
    </xf>
    <xf numFmtId="0" fontId="18" fillId="9" borderId="131" xfId="0" applyFont="1" applyFill="1" applyBorder="1" applyAlignment="1">
      <alignment horizontal="center" vertical="center"/>
    </xf>
    <xf numFmtId="0" fontId="18" fillId="0" borderId="118"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19" xfId="0" applyFont="1" applyBorder="1" applyAlignment="1">
      <alignment horizontal="center" vertical="center" shrinkToFit="1"/>
    </xf>
    <xf numFmtId="0" fontId="29" fillId="9" borderId="17" xfId="0" applyFont="1" applyFill="1" applyBorder="1" applyAlignment="1">
      <alignment horizontal="left" vertical="center" wrapText="1"/>
    </xf>
    <xf numFmtId="0" fontId="29" fillId="9" borderId="0" xfId="0" applyFont="1" applyFill="1" applyBorder="1" applyAlignment="1">
      <alignment horizontal="left" vertical="center" wrapText="1"/>
    </xf>
    <xf numFmtId="0" fontId="18" fillId="0" borderId="40" xfId="0" applyFont="1" applyBorder="1" applyAlignment="1">
      <alignment horizontal="center" vertical="center"/>
    </xf>
    <xf numFmtId="0" fontId="18" fillId="0" borderId="29" xfId="0" applyFont="1" applyBorder="1" applyAlignment="1">
      <alignment horizontal="center" vertical="center"/>
    </xf>
    <xf numFmtId="0" fontId="90" fillId="9" borderId="40" xfId="0" applyFont="1" applyFill="1" applyBorder="1" applyAlignment="1">
      <alignment horizontal="center" vertical="center" wrapText="1"/>
    </xf>
    <xf numFmtId="0" fontId="90" fillId="9" borderId="100" xfId="0" applyFont="1" applyFill="1" applyBorder="1" applyAlignment="1">
      <alignment horizontal="center" vertical="center" wrapText="1"/>
    </xf>
    <xf numFmtId="0" fontId="90" fillId="9" borderId="29" xfId="0" applyFont="1" applyFill="1" applyBorder="1" applyAlignment="1">
      <alignment horizontal="center" vertical="center" wrapText="1"/>
    </xf>
    <xf numFmtId="0" fontId="8" fillId="0" borderId="150" xfId="0" applyFont="1" applyFill="1" applyBorder="1" applyAlignment="1">
      <alignment horizontal="center" vertical="center"/>
    </xf>
    <xf numFmtId="0" fontId="8" fillId="0" borderId="132" xfId="0" applyFont="1" applyFill="1" applyBorder="1" applyAlignment="1">
      <alignment horizontal="center" vertical="center"/>
    </xf>
    <xf numFmtId="0" fontId="18" fillId="9" borderId="114" xfId="0" applyFont="1" applyFill="1" applyBorder="1" applyAlignment="1">
      <alignment horizontal="center" vertical="center"/>
    </xf>
    <xf numFmtId="0" fontId="18" fillId="9" borderId="56" xfId="0" applyFont="1" applyFill="1" applyBorder="1" applyAlignment="1">
      <alignment horizontal="center" vertical="center"/>
    </xf>
    <xf numFmtId="0" fontId="18" fillId="9" borderId="115" xfId="0" applyFont="1" applyFill="1" applyBorder="1" applyAlignment="1">
      <alignment horizontal="center" vertical="center"/>
    </xf>
    <xf numFmtId="0" fontId="29" fillId="0" borderId="118" xfId="0" applyFont="1" applyFill="1" applyBorder="1" applyAlignment="1">
      <alignment horizontal="center" vertical="center"/>
    </xf>
    <xf numFmtId="0" fontId="29" fillId="0" borderId="119" xfId="0" applyFont="1" applyFill="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98" fillId="0" borderId="118"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19" xfId="0" applyFont="1" applyBorder="1" applyAlignment="1">
      <alignment horizontal="center" vertical="center" wrapText="1"/>
    </xf>
    <xf numFmtId="0" fontId="18" fillId="0" borderId="156" xfId="0" applyFont="1" applyBorder="1" applyAlignment="1">
      <alignment horizontal="center" vertical="center"/>
    </xf>
    <xf numFmtId="0" fontId="18" fillId="0" borderId="148"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119" xfId="0" applyFont="1" applyFill="1" applyBorder="1" applyAlignment="1">
      <alignment horizontal="center" vertical="center"/>
    </xf>
    <xf numFmtId="180" fontId="8" fillId="0" borderId="46" xfId="0" applyNumberFormat="1" applyFont="1" applyBorder="1" applyAlignment="1">
      <alignment horizontal="center" vertical="center"/>
    </xf>
    <xf numFmtId="180" fontId="8" fillId="0" borderId="157" xfId="0" applyNumberFormat="1" applyFont="1" applyBorder="1" applyAlignment="1">
      <alignment horizontal="center" vertical="center"/>
    </xf>
    <xf numFmtId="180" fontId="8" fillId="0" borderId="18" xfId="0" applyNumberFormat="1" applyFont="1" applyBorder="1" applyAlignment="1">
      <alignment horizontal="center" vertical="center"/>
    </xf>
    <xf numFmtId="180" fontId="8" fillId="0" borderId="27" xfId="0" applyNumberFormat="1" applyFont="1" applyBorder="1" applyAlignment="1">
      <alignment horizontal="center" vertical="center"/>
    </xf>
    <xf numFmtId="180" fontId="8" fillId="0" borderId="158" xfId="0" applyNumberFormat="1" applyFont="1" applyBorder="1" applyAlignment="1">
      <alignment horizontal="center" vertical="center"/>
    </xf>
    <xf numFmtId="0" fontId="8" fillId="0" borderId="33" xfId="0" applyFont="1" applyBorder="1" applyAlignment="1">
      <alignment horizontal="center" vertical="center"/>
    </xf>
    <xf numFmtId="0" fontId="29" fillId="16" borderId="40" xfId="0" applyFont="1" applyFill="1" applyBorder="1" applyAlignment="1">
      <alignment horizontal="center" vertical="center"/>
    </xf>
    <xf numFmtId="0" fontId="29" fillId="16" borderId="100" xfId="0" applyFont="1" applyFill="1" applyBorder="1" applyAlignment="1">
      <alignment horizontal="center" vertical="center"/>
    </xf>
    <xf numFmtId="0" fontId="29" fillId="16" borderId="29" xfId="0" applyFont="1" applyFill="1" applyBorder="1" applyAlignment="1">
      <alignment horizontal="center" vertical="center"/>
    </xf>
    <xf numFmtId="0" fontId="8" fillId="0" borderId="40" xfId="0" applyFont="1" applyBorder="1" applyAlignment="1">
      <alignment horizontal="center" vertical="center"/>
    </xf>
    <xf numFmtId="0" fontId="8" fillId="34" borderId="51" xfId="0" applyFont="1" applyFill="1" applyBorder="1" applyAlignment="1">
      <alignment horizontal="center" vertical="center"/>
    </xf>
    <xf numFmtId="0" fontId="8" fillId="34" borderId="29" xfId="0" applyFont="1" applyFill="1" applyBorder="1" applyAlignment="1">
      <alignment horizontal="center" vertical="center"/>
    </xf>
    <xf numFmtId="0" fontId="23" fillId="16" borderId="40" xfId="0" applyFont="1" applyFill="1" applyBorder="1" applyAlignment="1">
      <alignment horizontal="center" vertical="center"/>
    </xf>
    <xf numFmtId="0" fontId="23" fillId="16" borderId="29" xfId="0" applyFont="1" applyFill="1" applyBorder="1" applyAlignment="1">
      <alignment horizontal="center" vertical="center"/>
    </xf>
    <xf numFmtId="0" fontId="29" fillId="16" borderId="17" xfId="0" applyFont="1" applyFill="1" applyBorder="1" applyAlignment="1">
      <alignment horizontal="left" vertical="center" wrapText="1"/>
    </xf>
    <xf numFmtId="0" fontId="29" fillId="16" borderId="0" xfId="0" applyFont="1" applyFill="1" applyBorder="1" applyAlignment="1">
      <alignment horizontal="left" vertical="center" wrapText="1"/>
    </xf>
    <xf numFmtId="0" fontId="18" fillId="16" borderId="114" xfId="0" applyFont="1" applyFill="1" applyBorder="1" applyAlignment="1">
      <alignment horizontal="center" vertical="center"/>
    </xf>
    <xf numFmtId="0" fontId="18" fillId="16" borderId="56" xfId="0" applyFont="1" applyFill="1" applyBorder="1" applyAlignment="1">
      <alignment horizontal="center" vertical="center"/>
    </xf>
    <xf numFmtId="0" fontId="18" fillId="16" borderId="115" xfId="0" applyFont="1" applyFill="1" applyBorder="1" applyAlignment="1">
      <alignment horizontal="center" vertical="center"/>
    </xf>
    <xf numFmtId="0" fontId="18" fillId="16" borderId="33" xfId="0" applyFont="1" applyFill="1" applyBorder="1" applyAlignment="1">
      <alignment horizontal="center" vertical="center"/>
    </xf>
    <xf numFmtId="0" fontId="18" fillId="16" borderId="131" xfId="0" applyFont="1" applyFill="1" applyBorder="1" applyAlignment="1">
      <alignment horizontal="center" vertical="center"/>
    </xf>
    <xf numFmtId="0" fontId="29" fillId="16" borderId="33" xfId="0" applyFont="1" applyFill="1" applyBorder="1" applyAlignment="1">
      <alignment horizontal="center" vertical="center"/>
    </xf>
    <xf numFmtId="0" fontId="29" fillId="16" borderId="79" xfId="0" applyFont="1" applyFill="1" applyBorder="1" applyAlignment="1">
      <alignment horizontal="center" vertical="center"/>
    </xf>
    <xf numFmtId="0" fontId="29" fillId="16" borderId="13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131" xfId="0" applyFont="1" applyFill="1" applyBorder="1" applyAlignment="1">
      <alignment horizontal="center" vertical="center"/>
    </xf>
    <xf numFmtId="0" fontId="8" fillId="0" borderId="131" xfId="0" applyFont="1" applyBorder="1" applyAlignment="1">
      <alignment horizontal="center" vertical="center"/>
    </xf>
    <xf numFmtId="0" fontId="90" fillId="16" borderId="40" xfId="0" applyFont="1" applyFill="1" applyBorder="1" applyAlignment="1">
      <alignment horizontal="center" vertical="center" wrapText="1"/>
    </xf>
    <xf numFmtId="0" fontId="90" fillId="16" borderId="100" xfId="0" applyFont="1" applyFill="1" applyBorder="1" applyAlignment="1">
      <alignment horizontal="center" vertical="center" wrapText="1"/>
    </xf>
    <xf numFmtId="0" fontId="90" fillId="16" borderId="29" xfId="0" applyFont="1" applyFill="1" applyBorder="1" applyAlignment="1">
      <alignment horizontal="center" vertical="center" wrapText="1"/>
    </xf>
    <xf numFmtId="0" fontId="29" fillId="12" borderId="40" xfId="0" applyFont="1" applyFill="1" applyBorder="1" applyAlignment="1">
      <alignment horizontal="center" vertical="center"/>
    </xf>
    <xf numFmtId="0" fontId="29" fillId="12" borderId="100" xfId="0" applyFont="1" applyFill="1" applyBorder="1" applyAlignment="1">
      <alignment horizontal="center" vertical="center"/>
    </xf>
    <xf numFmtId="0" fontId="29" fillId="12" borderId="29" xfId="0" applyFont="1" applyFill="1" applyBorder="1" applyAlignment="1">
      <alignment horizontal="center" vertical="center"/>
    </xf>
    <xf numFmtId="0" fontId="18" fillId="12" borderId="40" xfId="0" applyFont="1" applyFill="1" applyBorder="1" applyAlignment="1">
      <alignment horizontal="center" vertical="center"/>
    </xf>
    <xf numFmtId="0" fontId="18" fillId="12" borderId="29" xfId="0" applyFont="1" applyFill="1" applyBorder="1" applyAlignment="1">
      <alignment horizontal="center" vertical="center"/>
    </xf>
    <xf numFmtId="0" fontId="18" fillId="12" borderId="100" xfId="0" applyFont="1" applyFill="1" applyBorder="1" applyAlignment="1">
      <alignment horizontal="center" vertical="center"/>
    </xf>
    <xf numFmtId="0" fontId="18" fillId="0" borderId="100" xfId="0" applyFont="1" applyBorder="1" applyAlignment="1">
      <alignment horizontal="center" vertical="center"/>
    </xf>
    <xf numFmtId="0" fontId="8" fillId="12" borderId="51" xfId="0" applyFont="1" applyFill="1" applyBorder="1" applyAlignment="1">
      <alignment horizontal="center" vertical="center"/>
    </xf>
    <xf numFmtId="0" fontId="8" fillId="12" borderId="131" xfId="0" applyFont="1" applyFill="1" applyBorder="1" applyAlignment="1">
      <alignment horizontal="center" vertical="center"/>
    </xf>
    <xf numFmtId="0" fontId="8" fillId="12" borderId="29"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38" xfId="0" applyFont="1" applyBorder="1" applyAlignment="1">
      <alignment horizontal="center" vertical="center"/>
    </xf>
    <xf numFmtId="0" fontId="29" fillId="0" borderId="159" xfId="0" applyFont="1" applyBorder="1" applyAlignment="1">
      <alignment horizontal="center" vertical="center"/>
    </xf>
    <xf numFmtId="0" fontId="29" fillId="0" borderId="160" xfId="0" applyFont="1" applyBorder="1" applyAlignment="1">
      <alignment horizontal="center" vertical="center"/>
    </xf>
    <xf numFmtId="0" fontId="18" fillId="0" borderId="160" xfId="0" applyFont="1" applyBorder="1" applyAlignment="1">
      <alignment horizontal="center" vertical="center"/>
    </xf>
    <xf numFmtId="0" fontId="18" fillId="0" borderId="161" xfId="0" applyFont="1" applyBorder="1" applyAlignment="1">
      <alignment horizontal="center" vertical="center"/>
    </xf>
    <xf numFmtId="0" fontId="23" fillId="12" borderId="40" xfId="0" applyFont="1" applyFill="1" applyBorder="1" applyAlignment="1">
      <alignment horizontal="center" vertical="center"/>
    </xf>
    <xf numFmtId="0" fontId="23" fillId="12" borderId="29" xfId="0" applyFont="1" applyFill="1" applyBorder="1" applyAlignment="1">
      <alignment horizontal="center" vertical="center"/>
    </xf>
    <xf numFmtId="0" fontId="18" fillId="0" borderId="159" xfId="0" applyFont="1" applyBorder="1" applyAlignment="1">
      <alignment horizontal="center" vertical="center"/>
    </xf>
    <xf numFmtId="0" fontId="29" fillId="12" borderId="33" xfId="0" applyFont="1" applyFill="1" applyBorder="1" applyAlignment="1">
      <alignment horizontal="center" vertical="center"/>
    </xf>
    <xf numFmtId="0" fontId="29" fillId="12" borderId="79" xfId="0" applyFont="1" applyFill="1" applyBorder="1" applyAlignment="1">
      <alignment horizontal="center" vertical="center"/>
    </xf>
    <xf numFmtId="0" fontId="29" fillId="12" borderId="131" xfId="0" applyFont="1" applyFill="1" applyBorder="1" applyAlignment="1">
      <alignment horizontal="center" vertical="center"/>
    </xf>
    <xf numFmtId="0" fontId="18" fillId="0" borderId="124" xfId="0" applyFont="1" applyBorder="1" applyAlignment="1">
      <alignment horizontal="center" vertical="center"/>
    </xf>
    <xf numFmtId="0" fontId="18" fillId="0" borderId="125" xfId="0" applyFont="1" applyBorder="1" applyAlignment="1">
      <alignment horizontal="center" vertical="center"/>
    </xf>
    <xf numFmtId="0" fontId="18" fillId="0" borderId="126" xfId="0" applyFont="1" applyBorder="1" applyAlignment="1">
      <alignment horizontal="center" vertical="center"/>
    </xf>
    <xf numFmtId="0" fontId="18" fillId="12" borderId="17"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18" fillId="12" borderId="33" xfId="0" applyFont="1" applyFill="1" applyBorder="1" applyAlignment="1">
      <alignment horizontal="center" vertical="center"/>
    </xf>
    <xf numFmtId="0" fontId="18" fillId="12" borderId="131" xfId="0" applyFont="1" applyFill="1" applyBorder="1" applyAlignment="1">
      <alignment horizontal="center" vertical="center"/>
    </xf>
    <xf numFmtId="0" fontId="90" fillId="12" borderId="40" xfId="0" applyFont="1" applyFill="1" applyBorder="1" applyAlignment="1">
      <alignment horizontal="center" vertical="center" wrapText="1"/>
    </xf>
    <xf numFmtId="0" fontId="90" fillId="12" borderId="100" xfId="0" applyFont="1" applyFill="1" applyBorder="1" applyAlignment="1">
      <alignment horizontal="center" vertical="center" wrapText="1"/>
    </xf>
    <xf numFmtId="0" fontId="90" fillId="12" borderId="29" xfId="0" applyFont="1" applyFill="1" applyBorder="1" applyAlignment="1">
      <alignment horizontal="center" vertical="center" wrapText="1"/>
    </xf>
    <xf numFmtId="0" fontId="18" fillId="12" borderId="114" xfId="0" applyFont="1" applyFill="1" applyBorder="1" applyAlignment="1">
      <alignment horizontal="center" vertical="center"/>
    </xf>
    <xf numFmtId="0" fontId="18" fillId="12" borderId="56" xfId="0" applyFont="1" applyFill="1" applyBorder="1" applyAlignment="1">
      <alignment horizontal="center" vertical="center"/>
    </xf>
    <xf numFmtId="0" fontId="18" fillId="12" borderId="115" xfId="0" applyFont="1" applyFill="1" applyBorder="1" applyAlignment="1">
      <alignment horizontal="center" vertical="center"/>
    </xf>
    <xf numFmtId="180" fontId="8" fillId="0" borderId="14" xfId="0" applyNumberFormat="1" applyFont="1" applyBorder="1" applyAlignment="1">
      <alignment horizontal="center" vertical="center"/>
    </xf>
    <xf numFmtId="180" fontId="8" fillId="0" borderId="155" xfId="0" applyNumberFormat="1" applyFont="1" applyBorder="1" applyAlignment="1">
      <alignment horizontal="center" vertical="center"/>
    </xf>
    <xf numFmtId="180" fontId="8" fillId="0" borderId="38" xfId="0" applyNumberFormat="1" applyFont="1" applyBorder="1" applyAlignment="1">
      <alignment horizontal="center" vertical="center"/>
    </xf>
    <xf numFmtId="180" fontId="8" fillId="0" borderId="141" xfId="0" applyNumberFormat="1" applyFont="1" applyBorder="1" applyAlignment="1">
      <alignment horizontal="center" vertical="center"/>
    </xf>
    <xf numFmtId="0" fontId="2" fillId="0" borderId="31"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8" fillId="0" borderId="41" xfId="0" applyFont="1" applyBorder="1" applyAlignment="1">
      <alignment horizontal="center" vertical="center" textRotation="255" wrapText="1"/>
    </xf>
    <xf numFmtId="0" fontId="18" fillId="0" borderId="53" xfId="0" applyFont="1" applyBorder="1" applyAlignment="1">
      <alignment horizontal="center" vertical="center" textRotation="255" wrapText="1"/>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58" xfId="0" applyFont="1" applyBorder="1" applyAlignment="1">
      <alignment horizontal="center" vertical="center"/>
    </xf>
    <xf numFmtId="0" fontId="8" fillId="0" borderId="157"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left" vertical="center"/>
    </xf>
    <xf numFmtId="0" fontId="8" fillId="0" borderId="26" xfId="0" applyFont="1" applyBorder="1" applyAlignment="1">
      <alignment horizontal="left" vertical="center"/>
    </xf>
    <xf numFmtId="0" fontId="29" fillId="12" borderId="19" xfId="0" applyFont="1" applyFill="1" applyBorder="1" applyAlignment="1">
      <alignment horizontal="left" vertical="center"/>
    </xf>
    <xf numFmtId="0" fontId="29" fillId="12" borderId="20" xfId="0" applyFont="1" applyFill="1" applyBorder="1" applyAlignment="1">
      <alignment horizontal="left" vertical="center"/>
    </xf>
    <xf numFmtId="0" fontId="29" fillId="12" borderId="21" xfId="0" applyFont="1" applyFill="1" applyBorder="1" applyAlignment="1">
      <alignment horizontal="left" vertical="center"/>
    </xf>
    <xf numFmtId="0" fontId="19" fillId="12" borderId="19" xfId="0" applyFont="1" applyFill="1" applyBorder="1" applyAlignment="1">
      <alignment horizontal="left" vertical="center"/>
    </xf>
    <xf numFmtId="0" fontId="19" fillId="12" borderId="20" xfId="0" applyFont="1" applyFill="1" applyBorder="1" applyAlignment="1">
      <alignment horizontal="left" vertical="center"/>
    </xf>
    <xf numFmtId="0" fontId="19" fillId="12" borderId="21" xfId="0" applyFont="1" applyFill="1" applyBorder="1" applyAlignment="1">
      <alignment horizontal="left" vertical="center"/>
    </xf>
    <xf numFmtId="180" fontId="8" fillId="0" borderId="164" xfId="0" applyNumberFormat="1" applyFont="1" applyBorder="1" applyAlignment="1">
      <alignment horizontal="center" vertical="center"/>
    </xf>
    <xf numFmtId="180" fontId="8" fillId="0" borderId="165" xfId="0" applyNumberFormat="1" applyFont="1" applyBorder="1" applyAlignment="1">
      <alignment horizontal="center" vertical="center"/>
    </xf>
    <xf numFmtId="0" fontId="8" fillId="0" borderId="27" xfId="0" applyFont="1" applyBorder="1" applyAlignment="1">
      <alignment horizontal="center" vertical="center"/>
    </xf>
    <xf numFmtId="0" fontId="8" fillId="0" borderId="68" xfId="0" applyFont="1" applyBorder="1" applyAlignment="1">
      <alignment horizontal="center" vertical="center"/>
    </xf>
    <xf numFmtId="180" fontId="8" fillId="0" borderId="14" xfId="0" applyNumberFormat="1" applyFont="1" applyFill="1" applyBorder="1" applyAlignment="1">
      <alignment horizontal="center" vertical="center"/>
    </xf>
    <xf numFmtId="0" fontId="21" fillId="12" borderId="124" xfId="0" applyFont="1" applyFill="1" applyBorder="1" applyAlignment="1">
      <alignment horizontal="center" vertical="center"/>
    </xf>
    <xf numFmtId="0" fontId="21" fillId="12" borderId="125" xfId="0" applyFont="1" applyFill="1" applyBorder="1" applyAlignment="1">
      <alignment horizontal="center" vertical="center"/>
    </xf>
    <xf numFmtId="0" fontId="21" fillId="12" borderId="126" xfId="0" applyFont="1" applyFill="1" applyBorder="1" applyAlignment="1">
      <alignment horizontal="center" vertical="center"/>
    </xf>
    <xf numFmtId="180" fontId="8" fillId="0" borderId="149" xfId="0" applyNumberFormat="1" applyFont="1" applyFill="1" applyBorder="1" applyAlignment="1">
      <alignment horizontal="center" vertical="center"/>
    </xf>
    <xf numFmtId="180" fontId="8" fillId="0" borderId="166" xfId="0" applyNumberFormat="1" applyFont="1" applyBorder="1" applyAlignment="1">
      <alignment horizontal="center" vertical="center"/>
    </xf>
    <xf numFmtId="0" fontId="2" fillId="0" borderId="97" xfId="0" applyFont="1" applyBorder="1" applyAlignment="1">
      <alignment horizontal="center" vertical="center"/>
    </xf>
    <xf numFmtId="0" fontId="2" fillId="0" borderId="81" xfId="0" applyFont="1" applyBorder="1" applyAlignment="1">
      <alignment horizontal="center" vertical="center"/>
    </xf>
    <xf numFmtId="0" fontId="2" fillId="0" borderId="145" xfId="0" applyFont="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6" fillId="0" borderId="38" xfId="0" applyFont="1" applyBorder="1" applyAlignment="1">
      <alignment horizontal="center" vertical="center"/>
    </xf>
    <xf numFmtId="0" fontId="16" fillId="0" borderId="167" xfId="0" applyFont="1" applyBorder="1" applyAlignment="1">
      <alignment horizontal="center" vertical="center"/>
    </xf>
    <xf numFmtId="0" fontId="16" fillId="0" borderId="168" xfId="0" applyFont="1" applyBorder="1" applyAlignment="1">
      <alignment horizontal="center" vertical="center"/>
    </xf>
    <xf numFmtId="0" fontId="16" fillId="0" borderId="169" xfId="0" applyFont="1" applyBorder="1" applyAlignment="1">
      <alignment horizontal="center" vertical="center"/>
    </xf>
    <xf numFmtId="0" fontId="30" fillId="0" borderId="0" xfId="0" applyFont="1" applyAlignment="1">
      <alignment horizontal="left" vertical="center"/>
    </xf>
    <xf numFmtId="0" fontId="5" fillId="0" borderId="0" xfId="0" applyFont="1" applyAlignment="1">
      <alignment horizontal="center" vertical="center"/>
    </xf>
    <xf numFmtId="0" fontId="89" fillId="0" borderId="0" xfId="0" applyFont="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70" xfId="0" applyFont="1" applyBorder="1" applyAlignment="1">
      <alignment horizontal="center" vertical="center"/>
    </xf>
    <xf numFmtId="0" fontId="15" fillId="0" borderId="57" xfId="0" applyFont="1" applyBorder="1" applyAlignment="1">
      <alignment horizontal="center" vertical="center"/>
    </xf>
    <xf numFmtId="0" fontId="17" fillId="0" borderId="165" xfId="0" applyFont="1" applyBorder="1" applyAlignment="1">
      <alignment horizontal="center" vertical="center"/>
    </xf>
    <xf numFmtId="0" fontId="17" fillId="0" borderId="169" xfId="0" applyFont="1" applyBorder="1" applyAlignment="1">
      <alignment horizontal="center" vertical="center"/>
    </xf>
    <xf numFmtId="0" fontId="5" fillId="12" borderId="0" xfId="0" applyFont="1" applyFill="1" applyAlignment="1">
      <alignment horizontal="center" vertical="center"/>
    </xf>
    <xf numFmtId="0" fontId="8" fillId="0" borderId="41"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19" fillId="34" borderId="19" xfId="0" applyFont="1" applyFill="1" applyBorder="1" applyAlignment="1">
      <alignment horizontal="left" vertical="center"/>
    </xf>
    <xf numFmtId="0" fontId="19" fillId="34" borderId="20" xfId="0" applyFont="1" applyFill="1" applyBorder="1" applyAlignment="1">
      <alignment horizontal="left" vertical="center"/>
    </xf>
    <xf numFmtId="0" fontId="19" fillId="34" borderId="21" xfId="0" applyFont="1" applyFill="1" applyBorder="1" applyAlignment="1">
      <alignment horizontal="left" vertical="center"/>
    </xf>
    <xf numFmtId="0" fontId="8" fillId="34" borderId="18"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18" xfId="0" applyFont="1" applyFill="1" applyBorder="1" applyAlignment="1">
      <alignment horizontal="left" vertical="center"/>
    </xf>
    <xf numFmtId="0" fontId="8" fillId="34" borderId="0" xfId="0" applyFont="1" applyFill="1" applyBorder="1" applyAlignment="1">
      <alignment horizontal="left" vertical="center"/>
    </xf>
    <xf numFmtId="0" fontId="8" fillId="34" borderId="26" xfId="0" applyFont="1" applyFill="1" applyBorder="1" applyAlignment="1">
      <alignment horizontal="left" vertical="center"/>
    </xf>
    <xf numFmtId="0" fontId="29" fillId="34" borderId="19" xfId="0" applyFont="1" applyFill="1" applyBorder="1" applyAlignment="1">
      <alignment horizontal="left" vertical="center"/>
    </xf>
    <xf numFmtId="0" fontId="29" fillId="34" borderId="20" xfId="0" applyFont="1" applyFill="1" applyBorder="1" applyAlignment="1">
      <alignment horizontal="left" vertical="center"/>
    </xf>
    <xf numFmtId="0" fontId="29" fillId="34" borderId="21" xfId="0" applyFont="1" applyFill="1" applyBorder="1" applyAlignment="1">
      <alignment horizontal="left" vertical="center"/>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18" fillId="12" borderId="79" xfId="0" applyFont="1" applyFill="1" applyBorder="1" applyAlignment="1">
      <alignment horizontal="center" vertical="center"/>
    </xf>
    <xf numFmtId="0" fontId="29" fillId="0" borderId="0" xfId="0" applyFont="1" applyBorder="1" applyAlignment="1">
      <alignment horizontal="left" vertical="center" wrapText="1"/>
    </xf>
    <xf numFmtId="0" fontId="8" fillId="9" borderId="131"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29" xfId="0" applyFont="1" applyFill="1" applyBorder="1" applyAlignment="1">
      <alignment horizontal="center" vertical="center"/>
    </xf>
    <xf numFmtId="0" fontId="29" fillId="0" borderId="40" xfId="0" applyFont="1" applyBorder="1" applyAlignment="1">
      <alignment horizontal="center" vertical="center"/>
    </xf>
    <xf numFmtId="0" fontId="29" fillId="0" borderId="100" xfId="0" applyFont="1" applyBorder="1" applyAlignment="1">
      <alignment horizontal="center" vertical="center"/>
    </xf>
    <xf numFmtId="0" fontId="29" fillId="0" borderId="29" xfId="0" applyFont="1" applyBorder="1" applyAlignment="1">
      <alignment horizontal="center" vertical="center"/>
    </xf>
    <xf numFmtId="0" fontId="23" fillId="0" borderId="40" xfId="0" applyFont="1" applyBorder="1" applyAlignment="1">
      <alignment horizontal="center" vertical="center"/>
    </xf>
    <xf numFmtId="0" fontId="23" fillId="0" borderId="29" xfId="0" applyFont="1" applyBorder="1" applyAlignment="1">
      <alignment horizontal="center" vertical="center"/>
    </xf>
    <xf numFmtId="0" fontId="29" fillId="0" borderId="79" xfId="0" applyFont="1" applyBorder="1" applyAlignment="1">
      <alignment horizontal="center" vertical="center"/>
    </xf>
    <xf numFmtId="0" fontId="29" fillId="0" borderId="131" xfId="0" applyFont="1" applyBorder="1" applyAlignment="1">
      <alignment horizontal="center" vertical="center"/>
    </xf>
    <xf numFmtId="0" fontId="90" fillId="0" borderId="40" xfId="0" applyFont="1" applyBorder="1" applyAlignment="1">
      <alignment horizontal="center" vertical="center" wrapText="1"/>
    </xf>
    <xf numFmtId="0" fontId="90" fillId="0" borderId="100" xfId="0" applyFont="1" applyBorder="1" applyAlignment="1">
      <alignment horizontal="center" vertical="center" wrapText="1"/>
    </xf>
    <xf numFmtId="0" fontId="90" fillId="0" borderId="29" xfId="0" applyFont="1" applyBorder="1" applyAlignment="1">
      <alignment horizontal="center" vertical="center" wrapText="1"/>
    </xf>
    <xf numFmtId="0" fontId="18" fillId="0" borderId="40"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14" xfId="0" applyFont="1" applyBorder="1" applyAlignment="1">
      <alignment horizontal="center" vertical="center"/>
    </xf>
    <xf numFmtId="0" fontId="18" fillId="0" borderId="56" xfId="0" applyFont="1" applyBorder="1" applyAlignment="1">
      <alignment horizontal="center" vertical="center"/>
    </xf>
    <xf numFmtId="0" fontId="18" fillId="0" borderId="115" xfId="0" applyFont="1" applyBorder="1" applyAlignment="1">
      <alignment horizontal="center" vertical="center"/>
    </xf>
    <xf numFmtId="0" fontId="19" fillId="0" borderId="0" xfId="0" applyFont="1" applyBorder="1" applyAlignment="1">
      <alignment vertical="center"/>
    </xf>
    <xf numFmtId="0" fontId="99" fillId="12" borderId="16" xfId="0" applyFont="1" applyFill="1" applyBorder="1" applyAlignment="1">
      <alignment horizontal="center" vertical="center"/>
    </xf>
    <xf numFmtId="0" fontId="99" fillId="12" borderId="17" xfId="0" applyFont="1" applyFill="1" applyBorder="1" applyAlignment="1">
      <alignment horizontal="center" vertical="center"/>
    </xf>
    <xf numFmtId="0" fontId="99" fillId="12" borderId="52" xfId="0" applyFont="1" applyFill="1" applyBorder="1" applyAlignment="1">
      <alignment horizontal="center" vertical="center"/>
    </xf>
    <xf numFmtId="0" fontId="99" fillId="12" borderId="19" xfId="0" applyFont="1" applyFill="1" applyBorder="1" applyAlignment="1">
      <alignment horizontal="center" vertical="center"/>
    </xf>
    <xf numFmtId="0" fontId="99" fillId="12" borderId="20" xfId="0" applyFont="1" applyFill="1" applyBorder="1" applyAlignment="1">
      <alignment horizontal="center" vertical="center"/>
    </xf>
    <xf numFmtId="0" fontId="99" fillId="12" borderId="21" xfId="0" applyFont="1" applyFill="1" applyBorder="1" applyAlignment="1">
      <alignment horizontal="center" vertical="center"/>
    </xf>
    <xf numFmtId="0" fontId="18" fillId="12" borderId="17" xfId="0" applyFont="1" applyFill="1" applyBorder="1" applyAlignment="1">
      <alignment horizontal="left" vertical="top" wrapText="1"/>
    </xf>
    <xf numFmtId="0" fontId="18" fillId="12" borderId="0" xfId="0" applyFont="1" applyFill="1" applyBorder="1" applyAlignment="1">
      <alignment horizontal="left" vertical="top" wrapText="1"/>
    </xf>
    <xf numFmtId="0" fontId="21" fillId="0" borderId="124" xfId="0" applyFont="1" applyBorder="1" applyAlignment="1">
      <alignment horizontal="center" vertical="center"/>
    </xf>
    <xf numFmtId="0" fontId="21" fillId="0" borderId="125" xfId="0" applyFont="1" applyBorder="1" applyAlignment="1">
      <alignment horizontal="center" vertical="center"/>
    </xf>
    <xf numFmtId="0" fontId="21" fillId="0" borderId="126"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30" fillId="0" borderId="20"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35" borderId="59" xfId="0" applyFont="1" applyFill="1" applyBorder="1" applyAlignment="1">
      <alignment horizontal="center" vertical="center"/>
    </xf>
    <xf numFmtId="0" fontId="8" fillId="35" borderId="72"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97" xfId="0" applyFont="1" applyFill="1" applyBorder="1" applyAlignment="1">
      <alignment horizontal="center" vertical="center"/>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137" xfId="0" applyFont="1" applyFill="1" applyBorder="1" applyAlignment="1">
      <alignment horizontal="center" vertical="center" shrinkToFit="1"/>
    </xf>
    <xf numFmtId="0" fontId="8" fillId="0" borderId="92" xfId="0" applyFont="1" applyFill="1" applyBorder="1" applyAlignment="1">
      <alignment horizontal="center" vertical="center" shrinkToFit="1"/>
    </xf>
    <xf numFmtId="0" fontId="8" fillId="0" borderId="138" xfId="0" applyFont="1" applyFill="1" applyBorder="1" applyAlignment="1">
      <alignment horizontal="center" vertical="center" shrinkToFit="1"/>
    </xf>
    <xf numFmtId="0" fontId="8" fillId="0" borderId="34" xfId="0" applyFont="1" applyFill="1" applyBorder="1" applyAlignment="1">
      <alignment horizontal="center" vertical="center"/>
    </xf>
    <xf numFmtId="38" fontId="18" fillId="0" borderId="118" xfId="49" applyFont="1" applyBorder="1" applyAlignment="1">
      <alignment horizontal="center" vertical="center"/>
    </xf>
    <xf numFmtId="38" fontId="18" fillId="0" borderId="119" xfId="49" applyFont="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38" fontId="18" fillId="0" borderId="33" xfId="49" applyFont="1" applyBorder="1" applyAlignment="1">
      <alignment horizontal="center" vertical="center"/>
    </xf>
    <xf numFmtId="38" fontId="18" fillId="0" borderId="131" xfId="49"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9" fillId="35" borderId="22" xfId="0" applyFont="1" applyFill="1" applyBorder="1" applyAlignment="1">
      <alignment horizontal="center" vertical="center"/>
    </xf>
    <xf numFmtId="0" fontId="9" fillId="35" borderId="34" xfId="0" applyFont="1" applyFill="1" applyBorder="1" applyAlignment="1">
      <alignment horizontal="center" vertical="center"/>
    </xf>
    <xf numFmtId="38" fontId="18" fillId="0" borderId="40" xfId="49" applyFont="1" applyBorder="1" applyAlignment="1">
      <alignment horizontal="center" vertical="center"/>
    </xf>
    <xf numFmtId="38" fontId="18" fillId="0" borderId="29" xfId="49" applyFont="1" applyBorder="1" applyAlignment="1">
      <alignment horizontal="center" vertical="center"/>
    </xf>
    <xf numFmtId="0" fontId="18" fillId="35" borderId="33" xfId="0" applyFont="1" applyFill="1" applyBorder="1" applyAlignment="1">
      <alignment horizontal="center" vertical="center"/>
    </xf>
    <xf numFmtId="0" fontId="18" fillId="35" borderId="131" xfId="0" applyFont="1" applyFill="1" applyBorder="1" applyAlignment="1">
      <alignment horizontal="center" vertical="center"/>
    </xf>
    <xf numFmtId="0" fontId="18" fillId="35" borderId="118" xfId="0" applyFont="1" applyFill="1" applyBorder="1" applyAlignment="1">
      <alignment horizontal="center" vertical="center" shrinkToFit="1"/>
    </xf>
    <xf numFmtId="0" fontId="18" fillId="35" borderId="12" xfId="0" applyFont="1" applyFill="1" applyBorder="1" applyAlignment="1">
      <alignment horizontal="center" vertical="center" shrinkToFit="1"/>
    </xf>
    <xf numFmtId="0" fontId="18" fillId="35" borderId="119" xfId="0" applyFont="1" applyFill="1" applyBorder="1" applyAlignment="1">
      <alignment horizontal="center" vertical="center" shrinkToFit="1"/>
    </xf>
    <xf numFmtId="0" fontId="24" fillId="35" borderId="16"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52" xfId="0" applyFont="1" applyFill="1" applyBorder="1" applyAlignment="1">
      <alignment horizontal="center" vertical="center" wrapText="1"/>
    </xf>
    <xf numFmtId="0" fontId="24" fillId="35" borderId="19" xfId="0" applyFont="1" applyFill="1" applyBorder="1" applyAlignment="1">
      <alignment horizontal="center" vertical="center" wrapText="1"/>
    </xf>
    <xf numFmtId="0" fontId="24" fillId="35" borderId="20" xfId="0" applyFont="1" applyFill="1" applyBorder="1" applyAlignment="1">
      <alignment horizontal="center" vertical="center" wrapText="1"/>
    </xf>
    <xf numFmtId="0" fontId="24" fillId="35" borderId="21" xfId="0" applyFont="1" applyFill="1" applyBorder="1" applyAlignment="1">
      <alignment horizontal="center" vertical="center" wrapText="1"/>
    </xf>
    <xf numFmtId="0" fontId="8" fillId="35" borderId="17" xfId="0" applyFont="1" applyFill="1" applyBorder="1" applyAlignment="1">
      <alignment horizontal="left" vertical="center" wrapText="1"/>
    </xf>
    <xf numFmtId="0" fontId="8" fillId="35" borderId="0" xfId="0" applyFont="1" applyFill="1" applyBorder="1" applyAlignment="1">
      <alignment horizontal="left" vertical="center" wrapText="1"/>
    </xf>
    <xf numFmtId="0" fontId="29" fillId="0" borderId="32" xfId="0" applyFont="1" applyBorder="1" applyAlignment="1">
      <alignment horizontal="center" vertical="center"/>
    </xf>
    <xf numFmtId="0" fontId="29" fillId="0" borderId="32" xfId="0" applyFont="1" applyBorder="1" applyAlignment="1">
      <alignment horizontal="center" vertical="center" wrapText="1"/>
    </xf>
    <xf numFmtId="0" fontId="18" fillId="0" borderId="114"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115"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6" xfId="0" applyFont="1" applyBorder="1" applyAlignment="1">
      <alignment horizontal="center" vertical="center"/>
    </xf>
    <xf numFmtId="0" fontId="9" fillId="35" borderId="22" xfId="49" applyNumberFormat="1" applyFont="1" applyFill="1" applyBorder="1" applyAlignment="1">
      <alignment horizontal="center" vertical="center"/>
    </xf>
    <xf numFmtId="0" fontId="9" fillId="35" borderId="51" xfId="49" applyNumberFormat="1" applyFont="1" applyFill="1" applyBorder="1" applyAlignment="1">
      <alignment horizontal="center" vertical="center"/>
    </xf>
    <xf numFmtId="0" fontId="9" fillId="35" borderId="37" xfId="0" applyFont="1" applyFill="1" applyBorder="1" applyAlignment="1">
      <alignment horizontal="center" vertical="center"/>
    </xf>
    <xf numFmtId="0" fontId="29" fillId="0" borderId="16" xfId="0" applyFont="1" applyBorder="1" applyAlignment="1">
      <alignment horizontal="center" vertical="center"/>
    </xf>
    <xf numFmtId="0" fontId="29" fillId="0" borderId="52"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1" xfId="0" applyFont="1" applyBorder="1" applyAlignment="1">
      <alignment horizontal="center" vertical="center" wrapText="1"/>
    </xf>
    <xf numFmtId="0" fontId="18" fillId="0" borderId="100" xfId="0" applyFont="1" applyBorder="1" applyAlignment="1">
      <alignment horizontal="center" vertical="center" shrinkToFit="1"/>
    </xf>
    <xf numFmtId="0" fontId="18" fillId="0" borderId="124" xfId="0" applyFont="1" applyBorder="1" applyAlignment="1">
      <alignment horizontal="center" vertic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0" fontId="8" fillId="0" borderId="0" xfId="0" applyFont="1" applyFill="1" applyBorder="1" applyAlignment="1">
      <alignment horizontal="left" vertical="center" wrapText="1"/>
    </xf>
    <xf numFmtId="0" fontId="19" fillId="0" borderId="20" xfId="0" applyFont="1" applyBorder="1" applyAlignment="1">
      <alignment horizontal="left" vertical="center"/>
    </xf>
    <xf numFmtId="0" fontId="8" fillId="0" borderId="149" xfId="0" applyFont="1" applyBorder="1" applyAlignment="1">
      <alignment horizontal="center" vertical="center"/>
    </xf>
    <xf numFmtId="0" fontId="8" fillId="0" borderId="10"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35" fillId="0" borderId="170" xfId="0" applyFont="1" applyBorder="1" applyAlignment="1">
      <alignment horizontal="center" vertical="center"/>
    </xf>
    <xf numFmtId="0" fontId="35" fillId="0" borderId="57" xfId="0" applyFont="1" applyBorder="1" applyAlignment="1">
      <alignment horizontal="center" vertical="center"/>
    </xf>
    <xf numFmtId="0" fontId="34" fillId="0" borderId="165" xfId="0" applyFont="1" applyBorder="1" applyAlignment="1">
      <alignment horizontal="center" vertical="center"/>
    </xf>
    <xf numFmtId="0" fontId="34" fillId="0" borderId="81" xfId="0" applyFont="1" applyBorder="1" applyAlignment="1">
      <alignment horizontal="center" vertical="center"/>
    </xf>
    <xf numFmtId="0" fontId="34" fillId="0" borderId="169" xfId="0" applyFont="1" applyBorder="1" applyAlignment="1">
      <alignment horizontal="center" vertical="center"/>
    </xf>
    <xf numFmtId="0" fontId="33" fillId="0" borderId="77" xfId="0" applyFont="1" applyBorder="1" applyAlignment="1">
      <alignment horizontal="center" vertical="center"/>
    </xf>
    <xf numFmtId="0" fontId="33" fillId="0" borderId="82" xfId="0" applyFont="1" applyBorder="1" applyAlignment="1">
      <alignment horizontal="center" vertical="center"/>
    </xf>
    <xf numFmtId="0" fontId="34" fillId="0" borderId="38" xfId="0" applyFont="1" applyBorder="1" applyAlignment="1">
      <alignment horizontal="center" vertical="center"/>
    </xf>
    <xf numFmtId="0" fontId="34" fillId="0" borderId="167" xfId="0" applyFont="1" applyBorder="1" applyAlignment="1">
      <alignment horizontal="center" vertical="center"/>
    </xf>
    <xf numFmtId="0" fontId="34" fillId="0" borderId="168" xfId="0" applyFont="1" applyBorder="1" applyAlignment="1">
      <alignment horizontal="center" vertical="center"/>
    </xf>
    <xf numFmtId="0" fontId="29" fillId="0" borderId="158" xfId="0" applyFont="1" applyBorder="1" applyAlignment="1">
      <alignment horizontal="center" vertical="center"/>
    </xf>
    <xf numFmtId="0" fontId="29" fillId="0" borderId="157" xfId="0" applyFont="1" applyBorder="1" applyAlignment="1">
      <alignment horizontal="center" vertical="center"/>
    </xf>
    <xf numFmtId="0" fontId="29" fillId="0" borderId="76" xfId="0" applyFont="1" applyBorder="1" applyAlignment="1">
      <alignment horizontal="center" vertical="center"/>
    </xf>
    <xf numFmtId="0" fontId="29" fillId="0" borderId="81" xfId="0" applyFont="1" applyBorder="1" applyAlignment="1">
      <alignment horizontal="center" vertical="center"/>
    </xf>
    <xf numFmtId="180" fontId="29" fillId="0" borderId="158" xfId="0" applyNumberFormat="1" applyFont="1" applyBorder="1" applyAlignment="1">
      <alignment horizontal="center" vertical="center"/>
    </xf>
    <xf numFmtId="180" fontId="29" fillId="0" borderId="157" xfId="0" applyNumberFormat="1" applyFont="1" applyBorder="1" applyAlignment="1">
      <alignment horizontal="center" vertical="center"/>
    </xf>
    <xf numFmtId="180" fontId="29" fillId="0" borderId="76" xfId="0" applyNumberFormat="1" applyFont="1" applyBorder="1" applyAlignment="1">
      <alignment horizontal="center" vertical="center"/>
    </xf>
    <xf numFmtId="180" fontId="29" fillId="0" borderId="8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58" xfId="0" applyFont="1" applyBorder="1" applyAlignment="1">
      <alignment horizontal="center" vertical="center"/>
    </xf>
    <xf numFmtId="0" fontId="18" fillId="0" borderId="26" xfId="0" applyFont="1" applyBorder="1" applyAlignment="1">
      <alignment horizontal="center"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26" xfId="0" applyFont="1" applyBorder="1" applyAlignment="1">
      <alignment horizontal="left" vertical="center"/>
    </xf>
    <xf numFmtId="0" fontId="18" fillId="0" borderId="21" xfId="0" applyFont="1" applyBorder="1" applyAlignment="1">
      <alignment horizontal="center" vertical="center"/>
    </xf>
    <xf numFmtId="180" fontId="29" fillId="0" borderId="149" xfId="0" applyNumberFormat="1" applyFont="1" applyFill="1" applyBorder="1" applyAlignment="1">
      <alignment horizontal="center" vertical="center"/>
    </xf>
    <xf numFmtId="180" fontId="29" fillId="0" borderId="10" xfId="0" applyNumberFormat="1" applyFont="1" applyFill="1" applyBorder="1" applyAlignment="1">
      <alignment horizontal="center" vertical="center"/>
    </xf>
    <xf numFmtId="180" fontId="29" fillId="0" borderId="166" xfId="0" applyNumberFormat="1" applyFont="1" applyBorder="1" applyAlignment="1">
      <alignment horizontal="center" vertical="center"/>
    </xf>
    <xf numFmtId="180" fontId="29" fillId="0" borderId="38" xfId="0" applyNumberFormat="1" applyFont="1" applyBorder="1" applyAlignment="1">
      <alignment horizontal="center" vertical="center"/>
    </xf>
    <xf numFmtId="180" fontId="29" fillId="0" borderId="141" xfId="0" applyNumberFormat="1" applyFont="1" applyBorder="1" applyAlignment="1">
      <alignment horizontal="center" vertical="center"/>
    </xf>
    <xf numFmtId="0" fontId="8" fillId="0" borderId="145" xfId="0" applyFont="1" applyBorder="1" applyAlignment="1">
      <alignment horizontal="center" vertical="center"/>
    </xf>
    <xf numFmtId="0" fontId="29" fillId="0" borderId="95" xfId="0" applyFont="1" applyBorder="1" applyAlignment="1">
      <alignment horizontal="center" vertical="center"/>
    </xf>
    <xf numFmtId="0" fontId="29" fillId="0" borderId="97" xfId="0" applyFont="1" applyBorder="1" applyAlignment="1">
      <alignment horizontal="center" vertical="center"/>
    </xf>
    <xf numFmtId="180" fontId="29" fillId="0" borderId="164" xfId="0" applyNumberFormat="1" applyFont="1" applyBorder="1" applyAlignment="1">
      <alignment horizontal="center" vertical="center"/>
    </xf>
    <xf numFmtId="180" fontId="29" fillId="0" borderId="165" xfId="0" applyNumberFormat="1" applyFont="1" applyBorder="1" applyAlignment="1">
      <alignment horizontal="center" vertical="center"/>
    </xf>
    <xf numFmtId="180" fontId="29" fillId="0" borderId="14" xfId="0" applyNumberFormat="1" applyFont="1" applyFill="1" applyBorder="1" applyAlignment="1">
      <alignment horizontal="center" vertical="center"/>
    </xf>
    <xf numFmtId="180" fontId="29" fillId="0" borderId="155" xfId="0" applyNumberFormat="1" applyFont="1" applyBorder="1" applyAlignment="1">
      <alignment horizontal="center" vertical="center"/>
    </xf>
    <xf numFmtId="0" fontId="29" fillId="34" borderId="59" xfId="0" applyFont="1" applyFill="1" applyBorder="1" applyAlignment="1">
      <alignment horizontal="center" vertical="center"/>
    </xf>
    <xf numFmtId="0" fontId="29" fillId="34" borderId="72" xfId="0" applyFont="1" applyFill="1" applyBorder="1" applyAlignment="1">
      <alignment horizontal="center" vertical="center"/>
    </xf>
    <xf numFmtId="0" fontId="29" fillId="0" borderId="59" xfId="0" applyFont="1" applyBorder="1" applyAlignment="1">
      <alignment horizontal="center" vertical="center"/>
    </xf>
    <xf numFmtId="0" fontId="29" fillId="0" borderId="72" xfId="0" applyFont="1" applyBorder="1" applyAlignment="1">
      <alignment horizontal="center" vertical="center"/>
    </xf>
    <xf numFmtId="180" fontId="29" fillId="34" borderId="76" xfId="0" applyNumberFormat="1" applyFont="1" applyFill="1" applyBorder="1" applyAlignment="1">
      <alignment horizontal="center" vertical="center"/>
    </xf>
    <xf numFmtId="180" fontId="29" fillId="34" borderId="81" xfId="0" applyNumberFormat="1" applyFont="1" applyFill="1" applyBorder="1" applyAlignment="1">
      <alignment horizontal="center" vertical="center"/>
    </xf>
    <xf numFmtId="0" fontId="29" fillId="34" borderId="95" xfId="0" applyFont="1" applyFill="1" applyBorder="1" applyAlignment="1">
      <alignment horizontal="center" vertical="center"/>
    </xf>
    <xf numFmtId="0" fontId="29" fillId="34" borderId="97" xfId="0" applyFont="1" applyFill="1" applyBorder="1" applyAlignment="1">
      <alignment horizontal="center" vertical="center"/>
    </xf>
    <xf numFmtId="180" fontId="29" fillId="0" borderId="14" xfId="0" applyNumberFormat="1" applyFont="1" applyBorder="1" applyAlignment="1">
      <alignment horizontal="center" vertical="center"/>
    </xf>
    <xf numFmtId="180" fontId="29" fillId="0" borderId="10" xfId="0" applyNumberFormat="1" applyFont="1" applyBorder="1" applyAlignment="1">
      <alignment horizontal="center" vertical="center"/>
    </xf>
    <xf numFmtId="38" fontId="18" fillId="0" borderId="12" xfId="49"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38" fontId="18" fillId="0" borderId="79" xfId="49" applyFont="1" applyBorder="1" applyAlignment="1">
      <alignment horizontal="center" vertical="center"/>
    </xf>
    <xf numFmtId="38" fontId="18" fillId="0" borderId="100" xfId="49" applyFont="1" applyBorder="1" applyAlignment="1">
      <alignment horizontal="center" vertical="center"/>
    </xf>
    <xf numFmtId="0" fontId="29" fillId="0" borderId="124" xfId="0" applyFont="1" applyBorder="1" applyAlignment="1">
      <alignment horizontal="center" vertical="center" wrapText="1"/>
    </xf>
    <xf numFmtId="0" fontId="29" fillId="0" borderId="126"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9" fillId="0" borderId="17" xfId="0" applyFont="1" applyBorder="1" applyAlignment="1">
      <alignment horizontal="center" vertical="center"/>
    </xf>
    <xf numFmtId="0" fontId="29" fillId="0" borderId="20" xfId="0" applyFont="1" applyBorder="1" applyAlignment="1">
      <alignment horizontal="center" vertical="center"/>
    </xf>
    <xf numFmtId="0" fontId="23" fillId="0" borderId="16"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9" xfId="0" applyFont="1" applyBorder="1" applyAlignment="1">
      <alignment horizontal="center" vertical="center" wrapText="1"/>
    </xf>
    <xf numFmtId="0" fontId="29" fillId="35" borderId="118" xfId="0" applyFont="1" applyFill="1" applyBorder="1" applyAlignment="1">
      <alignment horizontal="center" vertical="center"/>
    </xf>
    <xf numFmtId="0" fontId="29" fillId="35" borderId="12" xfId="0" applyFont="1" applyFill="1" applyBorder="1" applyAlignment="1">
      <alignment horizontal="center" vertical="center"/>
    </xf>
    <xf numFmtId="0" fontId="29" fillId="35" borderId="119"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9" xfId="0" applyFont="1" applyFill="1" applyBorder="1" applyAlignment="1">
      <alignment horizontal="center" vertical="center"/>
    </xf>
    <xf numFmtId="38" fontId="8" fillId="0" borderId="40" xfId="49" applyFont="1" applyBorder="1" applyAlignment="1">
      <alignment horizontal="center" vertical="center"/>
    </xf>
    <xf numFmtId="38" fontId="8" fillId="0" borderId="29" xfId="49" applyFont="1" applyBorder="1" applyAlignment="1">
      <alignment horizontal="center" vertical="center"/>
    </xf>
    <xf numFmtId="38" fontId="8" fillId="0" borderId="36" xfId="49" applyFont="1" applyBorder="1" applyAlignment="1">
      <alignment horizontal="center" vertical="center"/>
    </xf>
    <xf numFmtId="38" fontId="8" fillId="0" borderId="37" xfId="49" applyFont="1" applyBorder="1" applyAlignment="1">
      <alignment horizontal="center" vertical="center"/>
    </xf>
    <xf numFmtId="0" fontId="18" fillId="0" borderId="32" xfId="0" applyFont="1" applyBorder="1" applyAlignment="1">
      <alignment horizontal="center" vertical="center"/>
    </xf>
    <xf numFmtId="38" fontId="8" fillId="0" borderId="0" xfId="49"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58" xfId="0" applyFont="1" applyBorder="1" applyAlignment="1">
      <alignment horizontal="center" vertical="center"/>
    </xf>
    <xf numFmtId="0" fontId="3" fillId="0" borderId="157" xfId="0" applyFont="1" applyBorder="1" applyAlignment="1">
      <alignment horizontal="center" vertical="center"/>
    </xf>
    <xf numFmtId="0" fontId="3" fillId="0" borderId="76" xfId="0" applyFont="1" applyBorder="1" applyAlignment="1">
      <alignment horizontal="center" vertical="center"/>
    </xf>
    <xf numFmtId="0" fontId="3" fillId="0" borderId="81" xfId="0" applyFont="1" applyBorder="1" applyAlignment="1">
      <alignment horizontal="center" vertical="center"/>
    </xf>
    <xf numFmtId="0" fontId="3" fillId="0" borderId="95" xfId="0" applyFont="1" applyBorder="1" applyAlignment="1">
      <alignment horizontal="center" vertical="center"/>
    </xf>
    <xf numFmtId="0" fontId="3" fillId="0" borderId="97"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59" xfId="0" applyFont="1" applyBorder="1" applyAlignment="1">
      <alignment horizontal="center" vertical="center"/>
    </xf>
    <xf numFmtId="0" fontId="3" fillId="0" borderId="72" xfId="0" applyFont="1" applyBorder="1" applyAlignment="1">
      <alignment horizontal="center" vertical="center"/>
    </xf>
    <xf numFmtId="0" fontId="3" fillId="0" borderId="77"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123" xfId="0" applyFont="1" applyFill="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3" fillId="0" borderId="22" xfId="0" applyFont="1"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3" fillId="0" borderId="30" xfId="0" applyFont="1" applyBorder="1" applyAlignment="1">
      <alignment horizontal="center" vertical="center"/>
    </xf>
    <xf numFmtId="0" fontId="3" fillId="0" borderId="74" xfId="0" applyFont="1" applyBorder="1" applyAlignment="1">
      <alignment horizontal="center" vertical="center"/>
    </xf>
    <xf numFmtId="0" fontId="0" fillId="0" borderId="77" xfId="0" applyBorder="1" applyAlignment="1">
      <alignment horizontal="center" vertical="center"/>
    </xf>
    <xf numFmtId="0" fontId="0" fillId="0" borderId="82" xfId="0"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6" xfId="0" applyFont="1" applyBorder="1" applyAlignment="1">
      <alignment horizontal="center" vertical="center"/>
    </xf>
    <xf numFmtId="0" fontId="3" fillId="0" borderId="38" xfId="0" applyFont="1" applyBorder="1" applyAlignment="1">
      <alignment horizontal="center" vertical="center"/>
    </xf>
    <xf numFmtId="0" fontId="3" fillId="0" borderId="141" xfId="0" applyFont="1" applyBorder="1" applyAlignment="1">
      <alignment horizontal="center" vertical="center"/>
    </xf>
    <xf numFmtId="0" fontId="3" fillId="0" borderId="155" xfId="0" applyFont="1" applyBorder="1" applyAlignment="1">
      <alignment horizontal="center" vertical="center"/>
    </xf>
    <xf numFmtId="0" fontId="3" fillId="0" borderId="169" xfId="0" applyFont="1" applyBorder="1" applyAlignment="1">
      <alignment horizontal="center" vertical="center"/>
    </xf>
    <xf numFmtId="0" fontId="13" fillId="0" borderId="0" xfId="0" applyFont="1" applyBorder="1" applyAlignment="1">
      <alignment horizontal="center" vertical="center"/>
    </xf>
    <xf numFmtId="0" fontId="8" fillId="0" borderId="77" xfId="0" applyFont="1" applyFill="1" applyBorder="1" applyAlignment="1">
      <alignment horizontal="center" vertical="center"/>
    </xf>
    <xf numFmtId="0" fontId="8" fillId="0" borderId="8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0" fillId="0" borderId="33" xfId="0" applyBorder="1" applyAlignment="1">
      <alignment horizontal="center" vertical="center"/>
    </xf>
    <xf numFmtId="0" fontId="0" fillId="0" borderId="131" xfId="0"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70" xfId="0" applyFont="1" applyBorder="1" applyAlignment="1">
      <alignment horizontal="center" vertical="center"/>
    </xf>
    <xf numFmtId="0" fontId="6" fillId="0" borderId="57" xfId="0" applyFont="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27" xfId="0" applyFont="1" applyBorder="1" applyAlignment="1">
      <alignment horizontal="center" vertical="center"/>
    </xf>
    <xf numFmtId="0" fontId="3" fillId="0" borderId="129" xfId="0" applyFont="1" applyBorder="1" applyAlignment="1">
      <alignment horizontal="center" vertical="center"/>
    </xf>
    <xf numFmtId="0" fontId="3" fillId="0" borderId="41"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295275</xdr:colOff>
      <xdr:row>0</xdr:row>
      <xdr:rowOff>152400</xdr:rowOff>
    </xdr:from>
    <xdr:ext cx="1219200" cy="647700"/>
    <xdr:sp>
      <xdr:nvSpPr>
        <xdr:cNvPr id="1" name="テキスト ボックス 1"/>
        <xdr:cNvSpPr txBox="1">
          <a:spLocks noChangeArrowheads="1"/>
        </xdr:cNvSpPr>
      </xdr:nvSpPr>
      <xdr:spPr>
        <a:xfrm>
          <a:off x="11277600" y="152400"/>
          <a:ext cx="1219200" cy="647700"/>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令和</a:t>
          </a:r>
          <a:r>
            <a:rPr lang="en-US" cap="none" sz="1600" b="1" i="0" u="none" baseline="0">
              <a:solidFill>
                <a:srgbClr val="000000"/>
              </a:solidFill>
              <a:latin typeface="Calibri"/>
              <a:ea typeface="Calibri"/>
              <a:cs typeface="Calibri"/>
            </a:rPr>
            <a:t>6</a:t>
          </a:r>
          <a:r>
            <a:rPr lang="en-US" cap="none" sz="1600" b="1" i="0" u="none" baseline="0">
              <a:solidFill>
                <a:srgbClr val="000000"/>
              </a:solidFill>
              <a:latin typeface="ＭＳ Ｐゴシック"/>
              <a:ea typeface="ＭＳ Ｐゴシック"/>
              <a:cs typeface="ＭＳ Ｐゴシック"/>
            </a:rPr>
            <a:t>年</a:t>
          </a:r>
          <a:r>
            <a:rPr lang="en-US" cap="none" sz="1600" b="1" i="0" u="none" baseline="0">
              <a:solidFill>
                <a:srgbClr val="000000"/>
              </a:solidFill>
              <a:latin typeface="Calibri"/>
              <a:ea typeface="Calibri"/>
              <a:cs typeface="Calibri"/>
            </a:rPr>
            <a:t>8</a:t>
          </a:r>
          <a:r>
            <a:rPr lang="en-US" cap="none" sz="1600" b="1" i="0" u="none" baseline="0">
              <a:solidFill>
                <a:srgbClr val="000000"/>
              </a:solidFill>
              <a:latin typeface="ＭＳ Ｐゴシック"/>
              <a:ea typeface="ＭＳ Ｐゴシック"/>
              <a:cs typeface="ＭＳ Ｐゴシック"/>
            </a:rPr>
            <a:t>月</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　　　改正</a:t>
          </a:r>
        </a:p>
      </xdr:txBody>
    </xdr:sp>
    <xdr:clientData/>
  </xdr:oneCellAnchor>
  <xdr:twoCellAnchor editAs="oneCell">
    <xdr:from>
      <xdr:col>12</xdr:col>
      <xdr:colOff>76200</xdr:colOff>
      <xdr:row>0</xdr:row>
      <xdr:rowOff>114300</xdr:rowOff>
    </xdr:from>
    <xdr:to>
      <xdr:col>13</xdr:col>
      <xdr:colOff>447675</xdr:colOff>
      <xdr:row>4</xdr:row>
      <xdr:rowOff>142875</xdr:rowOff>
    </xdr:to>
    <xdr:pic>
      <xdr:nvPicPr>
        <xdr:cNvPr id="2" name="図 7"/>
        <xdr:cNvPicPr preferRelativeResize="1">
          <a:picLocks noChangeAspect="1"/>
        </xdr:cNvPicPr>
      </xdr:nvPicPr>
      <xdr:blipFill>
        <a:blip r:embed="rId1"/>
        <a:stretch>
          <a:fillRect/>
        </a:stretch>
      </xdr:blipFill>
      <xdr:spPr>
        <a:xfrm>
          <a:off x="8772525" y="114300"/>
          <a:ext cx="657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70</xdr:row>
      <xdr:rowOff>104775</xdr:rowOff>
    </xdr:from>
    <xdr:to>
      <xdr:col>5</xdr:col>
      <xdr:colOff>76200</xdr:colOff>
      <xdr:row>85</xdr:row>
      <xdr:rowOff>152400</xdr:rowOff>
    </xdr:to>
    <xdr:pic>
      <xdr:nvPicPr>
        <xdr:cNvPr id="1" name="図 2"/>
        <xdr:cNvPicPr preferRelativeResize="1">
          <a:picLocks noChangeAspect="1"/>
        </xdr:cNvPicPr>
      </xdr:nvPicPr>
      <xdr:blipFill>
        <a:blip r:embed="rId1"/>
        <a:srcRect r="-17874" b="10289"/>
        <a:stretch>
          <a:fillRect/>
        </a:stretch>
      </xdr:blipFill>
      <xdr:spPr>
        <a:xfrm>
          <a:off x="0" y="13125450"/>
          <a:ext cx="3724275" cy="2752725"/>
        </a:xfrm>
        <a:prstGeom prst="rect">
          <a:avLst/>
        </a:prstGeom>
        <a:noFill/>
        <a:ln w="9525" cmpd="sng">
          <a:noFill/>
        </a:ln>
      </xdr:spPr>
    </xdr:pic>
    <xdr:clientData/>
  </xdr:twoCellAnchor>
  <xdr:twoCellAnchor editAs="oneCell">
    <xdr:from>
      <xdr:col>2</xdr:col>
      <xdr:colOff>838200</xdr:colOff>
      <xdr:row>70</xdr:row>
      <xdr:rowOff>171450</xdr:rowOff>
    </xdr:from>
    <xdr:to>
      <xdr:col>4</xdr:col>
      <xdr:colOff>76200</xdr:colOff>
      <xdr:row>74</xdr:row>
      <xdr:rowOff>152400</xdr:rowOff>
    </xdr:to>
    <xdr:pic>
      <xdr:nvPicPr>
        <xdr:cNvPr id="2" name="図 4"/>
        <xdr:cNvPicPr preferRelativeResize="1">
          <a:picLocks noChangeAspect="1"/>
        </xdr:cNvPicPr>
      </xdr:nvPicPr>
      <xdr:blipFill>
        <a:blip r:embed="rId2"/>
        <a:stretch>
          <a:fillRect/>
        </a:stretch>
      </xdr:blipFill>
      <xdr:spPr>
        <a:xfrm>
          <a:off x="2019300" y="13192125"/>
          <a:ext cx="1085850" cy="762000"/>
        </a:xfrm>
        <a:prstGeom prst="rect">
          <a:avLst/>
        </a:prstGeom>
        <a:noFill/>
        <a:ln w="9525" cmpd="sng">
          <a:noFill/>
        </a:ln>
      </xdr:spPr>
    </xdr:pic>
    <xdr:clientData/>
  </xdr:twoCellAnchor>
  <xdr:twoCellAnchor editAs="oneCell">
    <xdr:from>
      <xdr:col>0</xdr:col>
      <xdr:colOff>19050</xdr:colOff>
      <xdr:row>1</xdr:row>
      <xdr:rowOff>19050</xdr:rowOff>
    </xdr:from>
    <xdr:to>
      <xdr:col>2</xdr:col>
      <xdr:colOff>142875</xdr:colOff>
      <xdr:row>8</xdr:row>
      <xdr:rowOff>238125</xdr:rowOff>
    </xdr:to>
    <xdr:pic>
      <xdr:nvPicPr>
        <xdr:cNvPr id="3" name="図 2"/>
        <xdr:cNvPicPr preferRelativeResize="1">
          <a:picLocks noChangeAspect="1"/>
        </xdr:cNvPicPr>
      </xdr:nvPicPr>
      <xdr:blipFill>
        <a:blip r:embed="rId3"/>
        <a:stretch>
          <a:fillRect/>
        </a:stretch>
      </xdr:blipFill>
      <xdr:spPr>
        <a:xfrm>
          <a:off x="19050" y="190500"/>
          <a:ext cx="1304925" cy="1419225"/>
        </a:xfrm>
        <a:prstGeom prst="rect">
          <a:avLst/>
        </a:prstGeom>
        <a:noFill/>
        <a:ln w="9525" cmpd="sng">
          <a:noFill/>
        </a:ln>
      </xdr:spPr>
    </xdr:pic>
    <xdr:clientData/>
  </xdr:twoCellAnchor>
  <xdr:twoCellAnchor editAs="oneCell">
    <xdr:from>
      <xdr:col>2</xdr:col>
      <xdr:colOff>200025</xdr:colOff>
      <xdr:row>2</xdr:row>
      <xdr:rowOff>123825</xdr:rowOff>
    </xdr:from>
    <xdr:to>
      <xdr:col>3</xdr:col>
      <xdr:colOff>266700</xdr:colOff>
      <xdr:row>8</xdr:row>
      <xdr:rowOff>142875</xdr:rowOff>
    </xdr:to>
    <xdr:pic>
      <xdr:nvPicPr>
        <xdr:cNvPr id="4" name="図 7"/>
        <xdr:cNvPicPr preferRelativeResize="1">
          <a:picLocks noChangeAspect="1"/>
        </xdr:cNvPicPr>
      </xdr:nvPicPr>
      <xdr:blipFill>
        <a:blip r:embed="rId3"/>
        <a:stretch>
          <a:fillRect/>
        </a:stretch>
      </xdr:blipFill>
      <xdr:spPr>
        <a:xfrm>
          <a:off x="1381125" y="466725"/>
          <a:ext cx="962025" cy="1047750"/>
        </a:xfrm>
        <a:prstGeom prst="rect">
          <a:avLst/>
        </a:prstGeom>
        <a:noFill/>
        <a:ln w="9525" cmpd="sng">
          <a:noFill/>
        </a:ln>
      </xdr:spPr>
    </xdr:pic>
    <xdr:clientData/>
  </xdr:twoCellAnchor>
  <xdr:oneCellAnchor>
    <xdr:from>
      <xdr:col>14</xdr:col>
      <xdr:colOff>323850</xdr:colOff>
      <xdr:row>2</xdr:row>
      <xdr:rowOff>142875</xdr:rowOff>
    </xdr:from>
    <xdr:ext cx="2219325" cy="733425"/>
    <xdr:sp>
      <xdr:nvSpPr>
        <xdr:cNvPr id="5" name="正方形/長方形 5"/>
        <xdr:cNvSpPr>
          <a:spLocks/>
        </xdr:cNvSpPr>
      </xdr:nvSpPr>
      <xdr:spPr>
        <a:xfrm>
          <a:off x="10191750" y="485775"/>
          <a:ext cx="2219325" cy="733425"/>
        </a:xfrm>
        <a:prstGeom prst="rect">
          <a:avLst/>
        </a:prstGeom>
        <a:noFill/>
        <a:ln w="9525" cmpd="sng">
          <a:noFill/>
        </a:ln>
      </xdr:spPr>
      <xdr:txBody>
        <a:bodyPr vertOverflow="clip" wrap="square"/>
        <a:p>
          <a:pPr algn="ctr">
            <a:defRPr/>
          </a:pPr>
          <a:r>
            <a:rPr lang="en-US" cap="none" sz="2400" b="0" i="0" u="none" baseline="0">
              <a:solidFill>
                <a:srgbClr val="000000"/>
              </a:solidFill>
            </a:rPr>
            <a:t>令和</a:t>
          </a:r>
          <a:r>
            <a:rPr lang="en-US" cap="none" sz="2400" b="0" i="0" u="none" baseline="0">
              <a:solidFill>
                <a:srgbClr val="000000"/>
              </a:solidFill>
            </a:rPr>
            <a:t>3</a:t>
          </a:r>
          <a:r>
            <a:rPr lang="en-US" cap="none" sz="2400" b="0" i="0" u="none" baseline="0">
              <a:solidFill>
                <a:srgbClr val="000000"/>
              </a:solidFill>
            </a:rPr>
            <a:t>年</a:t>
          </a:r>
          <a:r>
            <a:rPr lang="en-US" cap="none" sz="2400" b="0" i="0" u="none" baseline="0">
              <a:solidFill>
                <a:srgbClr val="000000"/>
              </a:solidFill>
            </a:rPr>
            <a:t>10</a:t>
          </a:r>
          <a:r>
            <a:rPr lang="en-US" cap="none" sz="2400" b="0" i="0" u="none" baseline="0">
              <a:solidFill>
                <a:srgbClr val="000000"/>
              </a:solidFill>
            </a:rPr>
            <a:t>月</a:t>
          </a:r>
          <a:r>
            <a:rPr lang="en-US" cap="none" sz="2400" b="0" i="0" u="none" baseline="0">
              <a:solidFill>
                <a:srgbClr val="000000"/>
              </a:solidFill>
            </a:rPr>
            <a:t>
</a:t>
          </a:r>
          <a:r>
            <a:rPr lang="en-US" cap="none" sz="2400" b="0" i="0" u="none" baseline="0">
              <a:solidFill>
                <a:srgbClr val="000000"/>
              </a:solidFill>
            </a:rPr>
            <a:t>改正</a:t>
          </a:r>
        </a:p>
      </xdr:txBody>
    </xdr:sp>
    <xdr:clientData/>
  </xdr:oneCellAnchor>
  <xdr:twoCellAnchor>
    <xdr:from>
      <xdr:col>14</xdr:col>
      <xdr:colOff>304800</xdr:colOff>
      <xdr:row>1</xdr:row>
      <xdr:rowOff>66675</xdr:rowOff>
    </xdr:from>
    <xdr:to>
      <xdr:col>17</xdr:col>
      <xdr:colOff>714375</xdr:colOff>
      <xdr:row>8</xdr:row>
      <xdr:rowOff>38100</xdr:rowOff>
    </xdr:to>
    <xdr:sp>
      <xdr:nvSpPr>
        <xdr:cNvPr id="6" name="楕円 6"/>
        <xdr:cNvSpPr>
          <a:spLocks/>
        </xdr:cNvSpPr>
      </xdr:nvSpPr>
      <xdr:spPr>
        <a:xfrm>
          <a:off x="10172700" y="238125"/>
          <a:ext cx="2466975" cy="1171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70</xdr:row>
      <xdr:rowOff>104775</xdr:rowOff>
    </xdr:from>
    <xdr:to>
      <xdr:col>5</xdr:col>
      <xdr:colOff>76200</xdr:colOff>
      <xdr:row>85</xdr:row>
      <xdr:rowOff>152400</xdr:rowOff>
    </xdr:to>
    <xdr:pic>
      <xdr:nvPicPr>
        <xdr:cNvPr id="1" name="図 2"/>
        <xdr:cNvPicPr preferRelativeResize="1">
          <a:picLocks noChangeAspect="1"/>
        </xdr:cNvPicPr>
      </xdr:nvPicPr>
      <xdr:blipFill>
        <a:blip r:embed="rId1"/>
        <a:srcRect r="-17874" b="10289"/>
        <a:stretch>
          <a:fillRect/>
        </a:stretch>
      </xdr:blipFill>
      <xdr:spPr>
        <a:xfrm>
          <a:off x="0" y="13125450"/>
          <a:ext cx="3724275" cy="2752725"/>
        </a:xfrm>
        <a:prstGeom prst="rect">
          <a:avLst/>
        </a:prstGeom>
        <a:noFill/>
        <a:ln w="9525" cmpd="sng">
          <a:noFill/>
        </a:ln>
      </xdr:spPr>
    </xdr:pic>
    <xdr:clientData/>
  </xdr:twoCellAnchor>
  <xdr:twoCellAnchor editAs="oneCell">
    <xdr:from>
      <xdr:col>2</xdr:col>
      <xdr:colOff>838200</xdr:colOff>
      <xdr:row>70</xdr:row>
      <xdr:rowOff>171450</xdr:rowOff>
    </xdr:from>
    <xdr:to>
      <xdr:col>4</xdr:col>
      <xdr:colOff>76200</xdr:colOff>
      <xdr:row>74</xdr:row>
      <xdr:rowOff>152400</xdr:rowOff>
    </xdr:to>
    <xdr:pic>
      <xdr:nvPicPr>
        <xdr:cNvPr id="2" name="図 4"/>
        <xdr:cNvPicPr preferRelativeResize="1">
          <a:picLocks noChangeAspect="1"/>
        </xdr:cNvPicPr>
      </xdr:nvPicPr>
      <xdr:blipFill>
        <a:blip r:embed="rId2"/>
        <a:stretch>
          <a:fillRect/>
        </a:stretch>
      </xdr:blipFill>
      <xdr:spPr>
        <a:xfrm>
          <a:off x="2019300" y="13192125"/>
          <a:ext cx="1085850" cy="762000"/>
        </a:xfrm>
        <a:prstGeom prst="rect">
          <a:avLst/>
        </a:prstGeom>
        <a:noFill/>
        <a:ln w="9525" cmpd="sng">
          <a:noFill/>
        </a:ln>
      </xdr:spPr>
    </xdr:pic>
    <xdr:clientData/>
  </xdr:twoCellAnchor>
  <xdr:twoCellAnchor editAs="oneCell">
    <xdr:from>
      <xdr:col>0</xdr:col>
      <xdr:colOff>19050</xdr:colOff>
      <xdr:row>1</xdr:row>
      <xdr:rowOff>19050</xdr:rowOff>
    </xdr:from>
    <xdr:to>
      <xdr:col>2</xdr:col>
      <xdr:colOff>142875</xdr:colOff>
      <xdr:row>8</xdr:row>
      <xdr:rowOff>238125</xdr:rowOff>
    </xdr:to>
    <xdr:pic>
      <xdr:nvPicPr>
        <xdr:cNvPr id="3" name="図 2"/>
        <xdr:cNvPicPr preferRelativeResize="1">
          <a:picLocks noChangeAspect="1"/>
        </xdr:cNvPicPr>
      </xdr:nvPicPr>
      <xdr:blipFill>
        <a:blip r:embed="rId3"/>
        <a:stretch>
          <a:fillRect/>
        </a:stretch>
      </xdr:blipFill>
      <xdr:spPr>
        <a:xfrm>
          <a:off x="19050" y="190500"/>
          <a:ext cx="1304925" cy="1419225"/>
        </a:xfrm>
        <a:prstGeom prst="rect">
          <a:avLst/>
        </a:prstGeom>
        <a:noFill/>
        <a:ln w="9525" cmpd="sng">
          <a:noFill/>
        </a:ln>
      </xdr:spPr>
    </xdr:pic>
    <xdr:clientData/>
  </xdr:twoCellAnchor>
  <xdr:twoCellAnchor editAs="oneCell">
    <xdr:from>
      <xdr:col>2</xdr:col>
      <xdr:colOff>200025</xdr:colOff>
      <xdr:row>2</xdr:row>
      <xdr:rowOff>123825</xdr:rowOff>
    </xdr:from>
    <xdr:to>
      <xdr:col>3</xdr:col>
      <xdr:colOff>266700</xdr:colOff>
      <xdr:row>8</xdr:row>
      <xdr:rowOff>142875</xdr:rowOff>
    </xdr:to>
    <xdr:pic>
      <xdr:nvPicPr>
        <xdr:cNvPr id="4" name="図 7"/>
        <xdr:cNvPicPr preferRelativeResize="1">
          <a:picLocks noChangeAspect="1"/>
        </xdr:cNvPicPr>
      </xdr:nvPicPr>
      <xdr:blipFill>
        <a:blip r:embed="rId3"/>
        <a:stretch>
          <a:fillRect/>
        </a:stretch>
      </xdr:blipFill>
      <xdr:spPr>
        <a:xfrm>
          <a:off x="1381125" y="466725"/>
          <a:ext cx="962025" cy="1047750"/>
        </a:xfrm>
        <a:prstGeom prst="rect">
          <a:avLst/>
        </a:prstGeom>
        <a:noFill/>
        <a:ln w="9525" cmpd="sng">
          <a:noFill/>
        </a:ln>
      </xdr:spPr>
    </xdr:pic>
    <xdr:clientData/>
  </xdr:twoCellAnchor>
  <xdr:oneCellAnchor>
    <xdr:from>
      <xdr:col>14</xdr:col>
      <xdr:colOff>533400</xdr:colOff>
      <xdr:row>3</xdr:row>
      <xdr:rowOff>19050</xdr:rowOff>
    </xdr:from>
    <xdr:ext cx="1905000" cy="733425"/>
    <xdr:sp>
      <xdr:nvSpPr>
        <xdr:cNvPr id="5" name="正方形/長方形 5"/>
        <xdr:cNvSpPr>
          <a:spLocks/>
        </xdr:cNvSpPr>
      </xdr:nvSpPr>
      <xdr:spPr>
        <a:xfrm>
          <a:off x="10401300" y="533400"/>
          <a:ext cx="1905000" cy="733425"/>
        </a:xfrm>
        <a:prstGeom prst="rect">
          <a:avLst/>
        </a:prstGeom>
        <a:noFill/>
        <a:ln w="9525" cmpd="sng">
          <a:noFill/>
        </a:ln>
      </xdr:spPr>
      <xdr:txBody>
        <a:bodyPr vertOverflow="clip" wrap="square"/>
        <a:p>
          <a:pPr algn="ctr">
            <a:defRPr/>
          </a:pPr>
          <a:r>
            <a:rPr lang="en-US" cap="none" sz="2400" b="0" i="0" u="none" baseline="0">
              <a:solidFill>
                <a:srgbClr val="000000"/>
              </a:solidFill>
            </a:rPr>
            <a:t>令和</a:t>
          </a:r>
          <a:r>
            <a:rPr lang="en-US" cap="none" sz="2400" b="0" i="0" u="none" baseline="0">
              <a:solidFill>
                <a:srgbClr val="000000"/>
              </a:solidFill>
            </a:rPr>
            <a:t>3</a:t>
          </a:r>
          <a:r>
            <a:rPr lang="en-US" cap="none" sz="2400" b="0" i="0" u="none" baseline="0">
              <a:solidFill>
                <a:srgbClr val="000000"/>
              </a:solidFill>
            </a:rPr>
            <a:t>年</a:t>
          </a:r>
          <a:r>
            <a:rPr lang="en-US" cap="none" sz="2400" b="0" i="0" u="none" baseline="0">
              <a:solidFill>
                <a:srgbClr val="000000"/>
              </a:solidFill>
            </a:rPr>
            <a:t>8</a:t>
          </a:r>
          <a:r>
            <a:rPr lang="en-US" cap="none" sz="2400" b="0" i="0" u="none" baseline="0">
              <a:solidFill>
                <a:srgbClr val="000000"/>
              </a:solidFill>
            </a:rPr>
            <a:t>月改正</a:t>
          </a:r>
        </a:p>
      </xdr:txBody>
    </xdr:sp>
    <xdr:clientData/>
  </xdr:oneCellAnchor>
  <xdr:twoCellAnchor>
    <xdr:from>
      <xdr:col>14</xdr:col>
      <xdr:colOff>304800</xdr:colOff>
      <xdr:row>1</xdr:row>
      <xdr:rowOff>66675</xdr:rowOff>
    </xdr:from>
    <xdr:to>
      <xdr:col>17</xdr:col>
      <xdr:colOff>714375</xdr:colOff>
      <xdr:row>8</xdr:row>
      <xdr:rowOff>38100</xdr:rowOff>
    </xdr:to>
    <xdr:sp>
      <xdr:nvSpPr>
        <xdr:cNvPr id="6" name="楕円 6"/>
        <xdr:cNvSpPr>
          <a:spLocks/>
        </xdr:cNvSpPr>
      </xdr:nvSpPr>
      <xdr:spPr>
        <a:xfrm>
          <a:off x="10172700" y="238125"/>
          <a:ext cx="2466975" cy="1171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40</xdr:row>
      <xdr:rowOff>28575</xdr:rowOff>
    </xdr:from>
    <xdr:to>
      <xdr:col>3</xdr:col>
      <xdr:colOff>838200</xdr:colOff>
      <xdr:row>51</xdr:row>
      <xdr:rowOff>9525</xdr:rowOff>
    </xdr:to>
    <xdr:pic>
      <xdr:nvPicPr>
        <xdr:cNvPr id="1" name="図 2"/>
        <xdr:cNvPicPr preferRelativeResize="1">
          <a:picLocks noChangeAspect="1"/>
        </xdr:cNvPicPr>
      </xdr:nvPicPr>
      <xdr:blipFill>
        <a:blip r:embed="rId1"/>
        <a:srcRect r="-17874" b="10289"/>
        <a:stretch>
          <a:fillRect/>
        </a:stretch>
      </xdr:blipFill>
      <xdr:spPr>
        <a:xfrm>
          <a:off x="180975" y="7572375"/>
          <a:ext cx="2733675" cy="2019300"/>
        </a:xfrm>
        <a:prstGeom prst="rect">
          <a:avLst/>
        </a:prstGeom>
        <a:noFill/>
        <a:ln w="9525" cmpd="sng">
          <a:noFill/>
        </a:ln>
      </xdr:spPr>
    </xdr:pic>
    <xdr:clientData/>
  </xdr:twoCellAnchor>
  <xdr:twoCellAnchor editAs="oneCell">
    <xdr:from>
      <xdr:col>2</xdr:col>
      <xdr:colOff>790575</xdr:colOff>
      <xdr:row>41</xdr:row>
      <xdr:rowOff>38100</xdr:rowOff>
    </xdr:from>
    <xdr:to>
      <xdr:col>3</xdr:col>
      <xdr:colOff>609600</xdr:colOff>
      <xdr:row>43</xdr:row>
      <xdr:rowOff>133350</xdr:rowOff>
    </xdr:to>
    <xdr:pic>
      <xdr:nvPicPr>
        <xdr:cNvPr id="2" name="図 4"/>
        <xdr:cNvPicPr preferRelativeResize="1">
          <a:picLocks noChangeAspect="1"/>
        </xdr:cNvPicPr>
      </xdr:nvPicPr>
      <xdr:blipFill>
        <a:blip r:embed="rId2"/>
        <a:stretch>
          <a:fillRect/>
        </a:stretch>
      </xdr:blipFill>
      <xdr:spPr>
        <a:xfrm>
          <a:off x="1971675" y="7762875"/>
          <a:ext cx="7143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66675</xdr:rowOff>
    </xdr:from>
    <xdr:to>
      <xdr:col>3</xdr:col>
      <xdr:colOff>781050</xdr:colOff>
      <xdr:row>51</xdr:row>
      <xdr:rowOff>161925</xdr:rowOff>
    </xdr:to>
    <xdr:pic>
      <xdr:nvPicPr>
        <xdr:cNvPr id="1" name="図 2"/>
        <xdr:cNvPicPr preferRelativeResize="1">
          <a:picLocks noChangeAspect="1"/>
        </xdr:cNvPicPr>
      </xdr:nvPicPr>
      <xdr:blipFill>
        <a:blip r:embed="rId1"/>
        <a:stretch>
          <a:fillRect/>
        </a:stretch>
      </xdr:blipFill>
      <xdr:spPr>
        <a:xfrm>
          <a:off x="523875" y="9086850"/>
          <a:ext cx="2238375"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66675</xdr:rowOff>
    </xdr:from>
    <xdr:to>
      <xdr:col>3</xdr:col>
      <xdr:colOff>781050</xdr:colOff>
      <xdr:row>51</xdr:row>
      <xdr:rowOff>161925</xdr:rowOff>
    </xdr:to>
    <xdr:pic>
      <xdr:nvPicPr>
        <xdr:cNvPr id="1" name="図 2"/>
        <xdr:cNvPicPr preferRelativeResize="1">
          <a:picLocks noChangeAspect="1"/>
        </xdr:cNvPicPr>
      </xdr:nvPicPr>
      <xdr:blipFill>
        <a:blip r:embed="rId1"/>
        <a:stretch>
          <a:fillRect/>
        </a:stretch>
      </xdr:blipFill>
      <xdr:spPr>
        <a:xfrm>
          <a:off x="523875" y="9086850"/>
          <a:ext cx="2238375"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66675</xdr:rowOff>
    </xdr:from>
    <xdr:to>
      <xdr:col>3</xdr:col>
      <xdr:colOff>762000</xdr:colOff>
      <xdr:row>51</xdr:row>
      <xdr:rowOff>161925</xdr:rowOff>
    </xdr:to>
    <xdr:pic>
      <xdr:nvPicPr>
        <xdr:cNvPr id="1" name="図 2"/>
        <xdr:cNvPicPr preferRelativeResize="1">
          <a:picLocks noChangeAspect="1"/>
        </xdr:cNvPicPr>
      </xdr:nvPicPr>
      <xdr:blipFill>
        <a:blip r:embed="rId1"/>
        <a:stretch>
          <a:fillRect/>
        </a:stretch>
      </xdr:blipFill>
      <xdr:spPr>
        <a:xfrm>
          <a:off x="352425" y="9086850"/>
          <a:ext cx="2219325"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66675</xdr:rowOff>
    </xdr:from>
    <xdr:to>
      <xdr:col>3</xdr:col>
      <xdr:colOff>781050</xdr:colOff>
      <xdr:row>51</xdr:row>
      <xdr:rowOff>161925</xdr:rowOff>
    </xdr:to>
    <xdr:pic>
      <xdr:nvPicPr>
        <xdr:cNvPr id="1" name="図 2"/>
        <xdr:cNvPicPr preferRelativeResize="1">
          <a:picLocks noChangeAspect="1"/>
        </xdr:cNvPicPr>
      </xdr:nvPicPr>
      <xdr:blipFill>
        <a:blip r:embed="rId1"/>
        <a:stretch>
          <a:fillRect/>
        </a:stretch>
      </xdr:blipFill>
      <xdr:spPr>
        <a:xfrm>
          <a:off x="523875" y="9086850"/>
          <a:ext cx="2238375" cy="1152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161925</xdr:rowOff>
    </xdr:from>
    <xdr:to>
      <xdr:col>2</xdr:col>
      <xdr:colOff>638175</xdr:colOff>
      <xdr:row>43</xdr:row>
      <xdr:rowOff>171450</xdr:rowOff>
    </xdr:to>
    <xdr:pic>
      <xdr:nvPicPr>
        <xdr:cNvPr id="1" name="図 2"/>
        <xdr:cNvPicPr preferRelativeResize="1">
          <a:picLocks noChangeAspect="1"/>
        </xdr:cNvPicPr>
      </xdr:nvPicPr>
      <xdr:blipFill>
        <a:blip r:embed="rId1"/>
        <a:stretch>
          <a:fillRect/>
        </a:stretch>
      </xdr:blipFill>
      <xdr:spPr>
        <a:xfrm>
          <a:off x="47625" y="9067800"/>
          <a:ext cx="1790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Z123"/>
  <sheetViews>
    <sheetView tabSelected="1" view="pageBreakPreview" zoomScale="85" zoomScaleNormal="85" zoomScaleSheetLayoutView="85" zoomScalePageLayoutView="0" workbookViewId="0" topLeftCell="A15">
      <selection activeCell="F51" sqref="F51:I51"/>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 min="19" max="25" width="9.25390625" style="0" customWidth="1"/>
  </cols>
  <sheetData>
    <row r="1" spans="1:13" ht="13.5" customHeight="1">
      <c r="A1" t="s">
        <v>373</v>
      </c>
      <c r="F1" s="563" t="s">
        <v>132</v>
      </c>
      <c r="G1" s="563"/>
      <c r="H1" s="563"/>
      <c r="I1" s="563"/>
      <c r="J1" s="563"/>
      <c r="K1" s="563"/>
      <c r="L1" s="563"/>
      <c r="M1" s="563"/>
    </row>
    <row r="2" spans="6:13" ht="13.5" customHeight="1">
      <c r="F2" s="563"/>
      <c r="G2" s="563"/>
      <c r="H2" s="563"/>
      <c r="I2" s="563"/>
      <c r="J2" s="563"/>
      <c r="K2" s="563"/>
      <c r="L2" s="563"/>
      <c r="M2" s="563"/>
    </row>
    <row r="3" spans="6:13" ht="13.5" customHeight="1">
      <c r="F3" s="563"/>
      <c r="G3" s="563"/>
      <c r="H3" s="563"/>
      <c r="I3" s="563"/>
      <c r="J3" s="563"/>
      <c r="K3" s="563"/>
      <c r="L3" s="563"/>
      <c r="M3" s="563"/>
    </row>
    <row r="4" spans="6:13" ht="13.5" customHeight="1">
      <c r="F4" s="563"/>
      <c r="G4" s="563"/>
      <c r="H4" s="563"/>
      <c r="I4" s="563"/>
      <c r="J4" s="563"/>
      <c r="K4" s="563"/>
      <c r="L4" s="563"/>
      <c r="M4" s="563"/>
    </row>
    <row r="5" spans="1:20" ht="13.5" customHeight="1">
      <c r="A5" s="320"/>
      <c r="B5" s="319"/>
      <c r="C5" s="205"/>
      <c r="D5" s="205"/>
      <c r="E5" s="205"/>
      <c r="F5" s="563"/>
      <c r="G5" s="563"/>
      <c r="H5" s="563"/>
      <c r="I5" s="563"/>
      <c r="J5" s="563"/>
      <c r="K5" s="563"/>
      <c r="L5" s="563"/>
      <c r="M5" s="563"/>
      <c r="N5" s="205"/>
      <c r="O5" s="205"/>
      <c r="P5" s="321"/>
      <c r="Q5" s="564"/>
      <c r="R5" s="564"/>
      <c r="S5" s="318"/>
      <c r="T5" s="318"/>
    </row>
    <row r="6" spans="1:25" ht="13.5">
      <c r="A6" t="s">
        <v>510</v>
      </c>
      <c r="M6" s="235" t="s">
        <v>503</v>
      </c>
      <c r="S6" s="755"/>
      <c r="T6" s="755"/>
      <c r="U6" s="755"/>
      <c r="V6" s="755"/>
      <c r="W6" s="755"/>
      <c r="X6" s="755"/>
      <c r="Y6" s="755"/>
    </row>
    <row r="7" spans="1:26" ht="27" customHeight="1">
      <c r="A7" s="565" t="s">
        <v>1</v>
      </c>
      <c r="B7" s="566"/>
      <c r="C7" s="566"/>
      <c r="D7" s="567"/>
      <c r="E7" s="565" t="s">
        <v>10</v>
      </c>
      <c r="F7" s="566"/>
      <c r="G7" s="440" t="s">
        <v>16</v>
      </c>
      <c r="H7" s="323"/>
      <c r="I7" s="323"/>
      <c r="J7" s="324"/>
      <c r="K7" s="571" t="s">
        <v>19</v>
      </c>
      <c r="L7" s="314" t="s">
        <v>28</v>
      </c>
      <c r="M7" s="573" t="s">
        <v>201</v>
      </c>
      <c r="N7" s="574"/>
      <c r="O7" s="574"/>
      <c r="P7" s="575" t="s">
        <v>33</v>
      </c>
      <c r="Q7" s="575"/>
      <c r="R7" s="575"/>
      <c r="S7" s="464" t="s">
        <v>214</v>
      </c>
      <c r="T7" s="464" t="s">
        <v>214</v>
      </c>
      <c r="U7" s="464" t="s">
        <v>245</v>
      </c>
      <c r="V7" s="464" t="s">
        <v>245</v>
      </c>
      <c r="W7" s="464" t="s">
        <v>562</v>
      </c>
      <c r="X7" s="464"/>
      <c r="Y7" s="464" t="s">
        <v>33</v>
      </c>
      <c r="Z7" s="464" t="s">
        <v>33</v>
      </c>
    </row>
    <row r="8" spans="1:26" ht="14.25">
      <c r="A8" s="568"/>
      <c r="B8" s="569"/>
      <c r="C8" s="569"/>
      <c r="D8" s="570"/>
      <c r="E8" s="568"/>
      <c r="F8" s="569"/>
      <c r="G8" s="576" t="s">
        <v>67</v>
      </c>
      <c r="H8" s="577"/>
      <c r="I8" s="578" t="s">
        <v>18</v>
      </c>
      <c r="J8" s="579"/>
      <c r="K8" s="572"/>
      <c r="L8" s="580" t="s">
        <v>29</v>
      </c>
      <c r="M8" s="336"/>
      <c r="N8" s="174" t="s">
        <v>34</v>
      </c>
      <c r="O8" s="174" t="s">
        <v>18</v>
      </c>
      <c r="P8" s="575"/>
      <c r="Q8" s="575"/>
      <c r="R8" s="575"/>
      <c r="S8" s="463" t="s">
        <v>519</v>
      </c>
      <c r="T8" s="157" t="s">
        <v>18</v>
      </c>
      <c r="U8" s="463" t="s">
        <v>519</v>
      </c>
      <c r="V8" s="157" t="s">
        <v>18</v>
      </c>
      <c r="W8" s="463"/>
      <c r="X8" s="157"/>
      <c r="Y8" s="463" t="s">
        <v>519</v>
      </c>
      <c r="Z8" s="157" t="s">
        <v>18</v>
      </c>
    </row>
    <row r="9" spans="1:18" ht="14.25">
      <c r="A9" s="568"/>
      <c r="B9" s="569"/>
      <c r="C9" s="569"/>
      <c r="D9" s="570"/>
      <c r="E9" s="568"/>
      <c r="F9" s="569"/>
      <c r="G9" s="580" t="s">
        <v>17</v>
      </c>
      <c r="H9" s="581"/>
      <c r="I9" s="580" t="s">
        <v>17</v>
      </c>
      <c r="J9" s="581"/>
      <c r="K9" s="572"/>
      <c r="L9" s="580"/>
      <c r="M9" s="341" t="s">
        <v>62</v>
      </c>
      <c r="N9" s="447" t="s">
        <v>39</v>
      </c>
      <c r="O9" s="341" t="s">
        <v>39</v>
      </c>
      <c r="P9" s="341" t="s">
        <v>62</v>
      </c>
      <c r="Q9" s="355" t="s">
        <v>34</v>
      </c>
      <c r="R9" s="355" t="s">
        <v>18</v>
      </c>
    </row>
    <row r="10" spans="1:26" ht="15.75" customHeight="1">
      <c r="A10" s="582" t="s">
        <v>32</v>
      </c>
      <c r="B10" s="331"/>
      <c r="C10" s="317"/>
      <c r="D10" s="330"/>
      <c r="E10" s="585" t="s">
        <v>11</v>
      </c>
      <c r="F10" s="586"/>
      <c r="G10" s="587">
        <v>0</v>
      </c>
      <c r="H10" s="588"/>
      <c r="I10" s="593">
        <f>I14*30</f>
        <v>16500</v>
      </c>
      <c r="J10" s="594"/>
      <c r="K10" s="593">
        <f>K14*30</f>
        <v>9000</v>
      </c>
      <c r="L10" s="593">
        <f>L14*30</f>
        <v>12000</v>
      </c>
      <c r="M10" s="438">
        <v>1</v>
      </c>
      <c r="N10" s="413">
        <f>C40*30</f>
        <v>26130</v>
      </c>
      <c r="O10" s="413">
        <f>D40*30</f>
        <v>23640</v>
      </c>
      <c r="P10" s="476">
        <v>1</v>
      </c>
      <c r="Q10" s="415">
        <f>$G$10+$K$10+$L$10+N10+Y10+$S$37</f>
        <v>52317.111</v>
      </c>
      <c r="R10" s="415">
        <f>$I$10+$K$10+$L$10+O10+Z10+$S$37</f>
        <v>66150.321</v>
      </c>
      <c r="S10" s="465">
        <f>(N10+$S$37)*0.071</f>
        <v>2076.111</v>
      </c>
      <c r="T10" s="465">
        <f>(O10+$S$37)*0.071</f>
        <v>1899.321</v>
      </c>
      <c r="U10" s="465">
        <v>0</v>
      </c>
      <c r="V10" s="465">
        <v>0</v>
      </c>
      <c r="W10" s="465"/>
      <c r="X10" s="465">
        <v>0</v>
      </c>
      <c r="Y10" s="465">
        <f>S10+U10+W10</f>
        <v>2076.111</v>
      </c>
      <c r="Z10" s="465">
        <f>T10+V10+X10</f>
        <v>1899.321</v>
      </c>
    </row>
    <row r="11" spans="1:26" ht="14.25">
      <c r="A11" s="583"/>
      <c r="B11" s="325" t="s">
        <v>2</v>
      </c>
      <c r="C11" s="100"/>
      <c r="D11" s="326"/>
      <c r="E11" s="606" t="s">
        <v>12</v>
      </c>
      <c r="F11" s="607"/>
      <c r="G11" s="589"/>
      <c r="H11" s="590"/>
      <c r="I11" s="595"/>
      <c r="J11" s="596"/>
      <c r="K11" s="595"/>
      <c r="L11" s="595"/>
      <c r="M11" s="273">
        <v>2</v>
      </c>
      <c r="N11" s="307">
        <f>C42*30</f>
        <v>28410</v>
      </c>
      <c r="O11" s="305">
        <f>D42*30</f>
        <v>25890</v>
      </c>
      <c r="P11" s="273">
        <v>2</v>
      </c>
      <c r="Q11" s="307">
        <f>$G$10+$K$10+$L$10+N11+Y11+$S$37</f>
        <v>54758.991</v>
      </c>
      <c r="R11" s="307">
        <f>$I$10+$K$10+$L$10+O11+Z11+$S$37</f>
        <v>68560.071</v>
      </c>
      <c r="S11" s="465">
        <f aca="true" t="shared" si="0" ref="S11:S34">(N11+$S$37)*0.071</f>
        <v>2237.991</v>
      </c>
      <c r="T11" s="465">
        <f aca="true" t="shared" si="1" ref="T11:T34">(O11+$S$37)*0.071</f>
        <v>2059.071</v>
      </c>
      <c r="U11" s="465">
        <v>0</v>
      </c>
      <c r="V11" s="465">
        <v>0</v>
      </c>
      <c r="W11" s="465">
        <v>0</v>
      </c>
      <c r="X11" s="465">
        <v>0</v>
      </c>
      <c r="Y11" s="465">
        <f aca="true" t="shared" si="2" ref="Y11:Z34">S11+U11+W11</f>
        <v>2237.991</v>
      </c>
      <c r="Z11" s="465">
        <f t="shared" si="2"/>
        <v>2059.071</v>
      </c>
    </row>
    <row r="12" spans="1:26" ht="14.25">
      <c r="A12" s="583"/>
      <c r="B12" s="327"/>
      <c r="C12" s="101"/>
      <c r="D12" s="326"/>
      <c r="E12" s="608"/>
      <c r="F12" s="609"/>
      <c r="G12" s="589"/>
      <c r="H12" s="590"/>
      <c r="I12" s="595"/>
      <c r="J12" s="596"/>
      <c r="K12" s="595"/>
      <c r="L12" s="595"/>
      <c r="M12" s="273">
        <v>3</v>
      </c>
      <c r="N12" s="307">
        <f>C44*30</f>
        <v>30420</v>
      </c>
      <c r="O12" s="307">
        <f>D44*30</f>
        <v>27840</v>
      </c>
      <c r="P12" s="273">
        <v>3</v>
      </c>
      <c r="Q12" s="307">
        <f>$G$10+$K$10+$L$10+N12+Y12+$S$37</f>
        <v>56911.701</v>
      </c>
      <c r="R12" s="307">
        <f>$I$10+$K$10+$L$10+O12+Z12+$S$37</f>
        <v>70648.521</v>
      </c>
      <c r="S12" s="465">
        <f t="shared" si="0"/>
        <v>2380.7009999999996</v>
      </c>
      <c r="T12" s="465">
        <f t="shared" si="1"/>
        <v>2197.5209999999997</v>
      </c>
      <c r="U12" s="465">
        <v>0</v>
      </c>
      <c r="V12" s="465">
        <v>0</v>
      </c>
      <c r="W12" s="465">
        <v>0</v>
      </c>
      <c r="X12" s="465">
        <v>0</v>
      </c>
      <c r="Y12" s="465">
        <f t="shared" si="2"/>
        <v>2380.7009999999996</v>
      </c>
      <c r="Z12" s="465">
        <f t="shared" si="2"/>
        <v>2197.5209999999997</v>
      </c>
    </row>
    <row r="13" spans="1:26" ht="14.25" customHeight="1">
      <c r="A13" s="583"/>
      <c r="B13" s="327"/>
      <c r="C13" s="101"/>
      <c r="D13" s="326"/>
      <c r="E13" s="608"/>
      <c r="F13" s="609"/>
      <c r="G13" s="589"/>
      <c r="H13" s="590"/>
      <c r="I13" s="595"/>
      <c r="J13" s="596"/>
      <c r="K13" s="605"/>
      <c r="L13" s="605"/>
      <c r="M13" s="273">
        <v>4</v>
      </c>
      <c r="N13" s="307">
        <f>C46*30</f>
        <v>32160</v>
      </c>
      <c r="O13" s="307">
        <f>D46*30</f>
        <v>29550</v>
      </c>
      <c r="P13" s="273">
        <v>4</v>
      </c>
      <c r="Q13" s="307">
        <f>$G$10+$K$10+$L$10+N13+Y13+$S$37</f>
        <v>58775.241</v>
      </c>
      <c r="R13" s="307">
        <f>$I$10+$K$10+$L$10+O13+Z13+$S$37</f>
        <v>72479.931</v>
      </c>
      <c r="S13" s="465">
        <f t="shared" si="0"/>
        <v>2504.241</v>
      </c>
      <c r="T13" s="465">
        <f t="shared" si="1"/>
        <v>2318.9309999999996</v>
      </c>
      <c r="U13" s="465">
        <v>0</v>
      </c>
      <c r="V13" s="465">
        <v>0</v>
      </c>
      <c r="W13" s="465">
        <v>0</v>
      </c>
      <c r="X13" s="465">
        <v>0</v>
      </c>
      <c r="Y13" s="465">
        <f t="shared" si="2"/>
        <v>2504.241</v>
      </c>
      <c r="Z13" s="465">
        <f t="shared" si="2"/>
        <v>2318.9309999999996</v>
      </c>
    </row>
    <row r="14" spans="1:26" ht="15" customHeight="1">
      <c r="A14" s="583"/>
      <c r="B14" s="612" t="s">
        <v>490</v>
      </c>
      <c r="C14" s="613"/>
      <c r="D14" s="614"/>
      <c r="E14" s="610"/>
      <c r="F14" s="611"/>
      <c r="G14" s="591"/>
      <c r="H14" s="592"/>
      <c r="I14" s="547">
        <v>550</v>
      </c>
      <c r="J14" s="548"/>
      <c r="K14" s="494">
        <v>300</v>
      </c>
      <c r="L14" s="491">
        <v>400</v>
      </c>
      <c r="M14" s="418">
        <v>5</v>
      </c>
      <c r="N14" s="419">
        <f>C48*30</f>
        <v>33750</v>
      </c>
      <c r="O14" s="419">
        <f>D48*30</f>
        <v>31200</v>
      </c>
      <c r="P14" s="441">
        <v>5</v>
      </c>
      <c r="Q14" s="421">
        <f>$G$10+$K$10+$L$10+N14+Y14+$S$37</f>
        <v>60478.131</v>
      </c>
      <c r="R14" s="421">
        <f>$I$10+$K$10+$L$10+O14+Z14+$S$37</f>
        <v>74247.081</v>
      </c>
      <c r="S14" s="465">
        <f t="shared" si="0"/>
        <v>2617.131</v>
      </c>
      <c r="T14" s="465">
        <f t="shared" si="1"/>
        <v>2436.0809999999997</v>
      </c>
      <c r="U14" s="465">
        <v>0</v>
      </c>
      <c r="V14" s="465">
        <v>0</v>
      </c>
      <c r="W14" s="465">
        <v>0</v>
      </c>
      <c r="X14" s="465">
        <v>0</v>
      </c>
      <c r="Y14" s="465">
        <f t="shared" si="2"/>
        <v>2617.131</v>
      </c>
      <c r="Z14" s="465">
        <f t="shared" si="2"/>
        <v>2436.0809999999997</v>
      </c>
    </row>
    <row r="15" spans="1:26" ht="14.25">
      <c r="A15" s="583"/>
      <c r="B15" s="328"/>
      <c r="C15" s="329"/>
      <c r="D15" s="330"/>
      <c r="E15" s="615" t="s">
        <v>11</v>
      </c>
      <c r="F15" s="615"/>
      <c r="G15" s="593">
        <f>G19*30</f>
        <v>12900</v>
      </c>
      <c r="H15" s="594"/>
      <c r="I15" s="593">
        <f>I19*30</f>
        <v>16500</v>
      </c>
      <c r="J15" s="594"/>
      <c r="K15" s="593">
        <f>K19*30</f>
        <v>11700</v>
      </c>
      <c r="L15" s="593">
        <f>L19*30</f>
        <v>12000</v>
      </c>
      <c r="M15" s="438">
        <v>1</v>
      </c>
      <c r="N15" s="413">
        <f>C40*30</f>
        <v>26130</v>
      </c>
      <c r="O15" s="413">
        <f>D40*30</f>
        <v>23640</v>
      </c>
      <c r="P15" s="476">
        <v>1</v>
      </c>
      <c r="Q15" s="415">
        <f>$G$15+$K$15+$L$15+N15+Y15+$S$37</f>
        <v>69217.111</v>
      </c>
      <c r="R15" s="415">
        <f>$I$15+$K$15+$L$15+O15+Z15+$S$37</f>
        <v>70150.321</v>
      </c>
      <c r="S15" s="465">
        <f t="shared" si="0"/>
        <v>2076.111</v>
      </c>
      <c r="T15" s="465">
        <f t="shared" si="1"/>
        <v>1899.321</v>
      </c>
      <c r="U15" s="465">
        <v>0</v>
      </c>
      <c r="V15" s="465">
        <v>0</v>
      </c>
      <c r="W15" s="465">
        <v>1300</v>
      </c>
      <c r="X15" s="465">
        <v>1300</v>
      </c>
      <c r="Y15" s="465">
        <f>S15+U15+W15</f>
        <v>3376.111</v>
      </c>
      <c r="Z15" s="465">
        <f t="shared" si="2"/>
        <v>3199.321</v>
      </c>
    </row>
    <row r="16" spans="1:26" ht="15" customHeight="1">
      <c r="A16" s="583"/>
      <c r="B16" s="327" t="s">
        <v>492</v>
      </c>
      <c r="C16" s="101"/>
      <c r="D16" s="326"/>
      <c r="E16" s="597" t="s">
        <v>13</v>
      </c>
      <c r="F16" s="597"/>
      <c r="G16" s="595"/>
      <c r="H16" s="596"/>
      <c r="I16" s="595"/>
      <c r="J16" s="596"/>
      <c r="K16" s="595"/>
      <c r="L16" s="595"/>
      <c r="M16" s="273">
        <v>2</v>
      </c>
      <c r="N16" s="307">
        <f>C42*30</f>
        <v>28410</v>
      </c>
      <c r="O16" s="305">
        <f>D42*30</f>
        <v>25890</v>
      </c>
      <c r="P16" s="273">
        <v>2</v>
      </c>
      <c r="Q16" s="307">
        <f>$G$15+$K$15+$L$15+N16+Y16+$S$37</f>
        <v>71658.991</v>
      </c>
      <c r="R16" s="307">
        <f>$I$15+$K$15+$L$15+O16+Z16+$S$37</f>
        <v>72560.071</v>
      </c>
      <c r="S16" s="465">
        <f t="shared" si="0"/>
        <v>2237.991</v>
      </c>
      <c r="T16" s="465">
        <f t="shared" si="1"/>
        <v>2059.071</v>
      </c>
      <c r="U16" s="465">
        <v>0</v>
      </c>
      <c r="V16" s="465">
        <v>0</v>
      </c>
      <c r="W16" s="465">
        <v>1300</v>
      </c>
      <c r="X16" s="465">
        <v>1300</v>
      </c>
      <c r="Y16" s="465">
        <f t="shared" si="2"/>
        <v>3537.991</v>
      </c>
      <c r="Z16" s="465">
        <f t="shared" si="2"/>
        <v>3359.071</v>
      </c>
    </row>
    <row r="17" spans="1:26" ht="14.25">
      <c r="A17" s="583"/>
      <c r="B17" s="599" t="s">
        <v>505</v>
      </c>
      <c r="C17" s="600"/>
      <c r="D17" s="601"/>
      <c r="E17" s="598"/>
      <c r="F17" s="598"/>
      <c r="G17" s="595"/>
      <c r="H17" s="596"/>
      <c r="I17" s="595"/>
      <c r="J17" s="596"/>
      <c r="K17" s="595"/>
      <c r="L17" s="595"/>
      <c r="M17" s="273">
        <v>3</v>
      </c>
      <c r="N17" s="307">
        <f>C44*30</f>
        <v>30420</v>
      </c>
      <c r="O17" s="307">
        <f>D44*30</f>
        <v>27840</v>
      </c>
      <c r="P17" s="273">
        <v>3</v>
      </c>
      <c r="Q17" s="307">
        <f>$G$15+$K$15+$L$15+N17+Y17+$S$37</f>
        <v>73811.701</v>
      </c>
      <c r="R17" s="307">
        <f>$I$15+$K$15+$L$15+O17+Z17+$S$37</f>
        <v>74648.521</v>
      </c>
      <c r="S17" s="465">
        <f>(N17+$S$37)*0.071</f>
        <v>2380.7009999999996</v>
      </c>
      <c r="T17" s="465">
        <f t="shared" si="1"/>
        <v>2197.5209999999997</v>
      </c>
      <c r="U17" s="465">
        <v>0</v>
      </c>
      <c r="V17" s="465">
        <v>0</v>
      </c>
      <c r="W17" s="465">
        <v>1300</v>
      </c>
      <c r="X17" s="465">
        <v>1300</v>
      </c>
      <c r="Y17" s="465">
        <f t="shared" si="2"/>
        <v>3680.7009999999996</v>
      </c>
      <c r="Z17" s="465">
        <f t="shared" si="2"/>
        <v>3497.5209999999997</v>
      </c>
    </row>
    <row r="18" spans="1:26" ht="14.25">
      <c r="A18" s="583"/>
      <c r="B18" s="599"/>
      <c r="C18" s="600"/>
      <c r="D18" s="601"/>
      <c r="E18" s="598"/>
      <c r="F18" s="598"/>
      <c r="G18" s="595"/>
      <c r="H18" s="596"/>
      <c r="I18" s="595"/>
      <c r="J18" s="596"/>
      <c r="K18" s="605"/>
      <c r="L18" s="605"/>
      <c r="M18" s="273">
        <v>4</v>
      </c>
      <c r="N18" s="307">
        <f>C46*30</f>
        <v>32160</v>
      </c>
      <c r="O18" s="307">
        <f>D46*30</f>
        <v>29550</v>
      </c>
      <c r="P18" s="273">
        <v>4</v>
      </c>
      <c r="Q18" s="307">
        <f>$G$15+$K$15+$L$15+N18+Y18+$S$37</f>
        <v>75675.241</v>
      </c>
      <c r="R18" s="307">
        <f>$I$15+$K$15+$L$15+O18+Z18+$S$37</f>
        <v>76479.931</v>
      </c>
      <c r="S18" s="465">
        <f t="shared" si="0"/>
        <v>2504.241</v>
      </c>
      <c r="T18" s="465">
        <f t="shared" si="1"/>
        <v>2318.9309999999996</v>
      </c>
      <c r="U18" s="465">
        <v>0</v>
      </c>
      <c r="V18" s="465">
        <v>0</v>
      </c>
      <c r="W18" s="465">
        <v>1300</v>
      </c>
      <c r="X18" s="465">
        <v>1300</v>
      </c>
      <c r="Y18" s="465">
        <f t="shared" si="2"/>
        <v>3804.241</v>
      </c>
      <c r="Z18" s="465">
        <f t="shared" si="2"/>
        <v>3618.9309999999996</v>
      </c>
    </row>
    <row r="19" spans="1:26" ht="14.25">
      <c r="A19" s="583"/>
      <c r="B19" s="602" t="s">
        <v>491</v>
      </c>
      <c r="C19" s="603"/>
      <c r="D19" s="604"/>
      <c r="E19" s="598"/>
      <c r="F19" s="598"/>
      <c r="G19" s="616">
        <v>430</v>
      </c>
      <c r="H19" s="617"/>
      <c r="I19" s="616">
        <v>550</v>
      </c>
      <c r="J19" s="617"/>
      <c r="K19" s="495">
        <v>390</v>
      </c>
      <c r="L19" s="492">
        <v>400</v>
      </c>
      <c r="M19" s="418">
        <v>5</v>
      </c>
      <c r="N19" s="419">
        <f>C48*30</f>
        <v>33750</v>
      </c>
      <c r="O19" s="419">
        <f>D48*30</f>
        <v>31200</v>
      </c>
      <c r="P19" s="441">
        <v>5</v>
      </c>
      <c r="Q19" s="421">
        <f>$G$15+$K$15+$L$15+N19+Y19+$S$37</f>
        <v>77378.131</v>
      </c>
      <c r="R19" s="421">
        <f>$I$15+$K$15+$L$15+O19+Z19+$S$37</f>
        <v>78247.081</v>
      </c>
      <c r="S19" s="465">
        <f t="shared" si="0"/>
        <v>2617.131</v>
      </c>
      <c r="T19" s="465">
        <f t="shared" si="1"/>
        <v>2436.0809999999997</v>
      </c>
      <c r="U19" s="465">
        <v>0</v>
      </c>
      <c r="V19" s="465">
        <v>0</v>
      </c>
      <c r="W19" s="465">
        <v>1300</v>
      </c>
      <c r="X19" s="465">
        <v>1300</v>
      </c>
      <c r="Y19" s="465">
        <f t="shared" si="2"/>
        <v>3917.131</v>
      </c>
      <c r="Z19" s="465">
        <f t="shared" si="2"/>
        <v>3736.0809999999997</v>
      </c>
    </row>
    <row r="20" spans="1:26" ht="14.25">
      <c r="A20" s="583"/>
      <c r="B20" s="101"/>
      <c r="C20" s="101"/>
      <c r="D20" s="101"/>
      <c r="E20" s="585" t="s">
        <v>11</v>
      </c>
      <c r="F20" s="586"/>
      <c r="G20" s="593">
        <f>G24*30</f>
        <v>12900</v>
      </c>
      <c r="H20" s="594"/>
      <c r="I20" s="593">
        <f>I24*30</f>
        <v>41100</v>
      </c>
      <c r="J20" s="594"/>
      <c r="K20" s="618">
        <v>19500</v>
      </c>
      <c r="L20" s="593">
        <f>L24*30</f>
        <v>12000</v>
      </c>
      <c r="M20" s="438">
        <v>1</v>
      </c>
      <c r="N20" s="413">
        <f>C40*30</f>
        <v>26130</v>
      </c>
      <c r="O20" s="413">
        <f>D40*30</f>
        <v>23640</v>
      </c>
      <c r="P20" s="476">
        <v>1</v>
      </c>
      <c r="Q20" s="415">
        <f>$G$20+$K$20+$L$20+N20+Y20+$S$37</f>
        <v>77017.111</v>
      </c>
      <c r="R20" s="415">
        <f>$I$20+$K$20+$L$20+O20+Z20+$S$37</f>
        <v>102550.321</v>
      </c>
      <c r="S20" s="465">
        <f t="shared" si="0"/>
        <v>2076.111</v>
      </c>
      <c r="T20" s="465">
        <f t="shared" si="1"/>
        <v>1899.321</v>
      </c>
      <c r="U20" s="465">
        <v>0</v>
      </c>
      <c r="V20" s="465">
        <v>0</v>
      </c>
      <c r="W20" s="465">
        <v>1300</v>
      </c>
      <c r="X20" s="465">
        <v>1300</v>
      </c>
      <c r="Y20" s="465">
        <f t="shared" si="2"/>
        <v>3376.111</v>
      </c>
      <c r="Z20" s="465">
        <f t="shared" si="2"/>
        <v>3199.321</v>
      </c>
    </row>
    <row r="21" spans="1:26" ht="14.25">
      <c r="A21" s="583"/>
      <c r="B21" s="166" t="s">
        <v>508</v>
      </c>
      <c r="C21" s="101"/>
      <c r="D21" s="101"/>
      <c r="E21" s="606" t="s">
        <v>496</v>
      </c>
      <c r="F21" s="597"/>
      <c r="G21" s="595"/>
      <c r="H21" s="596"/>
      <c r="I21" s="595"/>
      <c r="J21" s="596"/>
      <c r="K21" s="619"/>
      <c r="L21" s="595"/>
      <c r="M21" s="273">
        <v>2</v>
      </c>
      <c r="N21" s="307">
        <f>C42*30</f>
        <v>28410</v>
      </c>
      <c r="O21" s="305">
        <f>D42*30</f>
        <v>25890</v>
      </c>
      <c r="P21" s="273">
        <v>2</v>
      </c>
      <c r="Q21" s="307">
        <f>$G$20+$K$20+$L$20+N21+Y21+$S$37</f>
        <v>79458.991</v>
      </c>
      <c r="R21" s="307">
        <f>$I$20+$K$20+$L$20+O21+Z21+$S$37</f>
        <v>104960.071</v>
      </c>
      <c r="S21" s="465">
        <f t="shared" si="0"/>
        <v>2237.991</v>
      </c>
      <c r="T21" s="465">
        <f t="shared" si="1"/>
        <v>2059.071</v>
      </c>
      <c r="U21" s="465">
        <v>0</v>
      </c>
      <c r="V21" s="465">
        <v>0</v>
      </c>
      <c r="W21" s="465">
        <v>1300</v>
      </c>
      <c r="X21" s="465">
        <v>1300</v>
      </c>
      <c r="Y21" s="465">
        <f t="shared" si="2"/>
        <v>3537.991</v>
      </c>
      <c r="Z21" s="465">
        <f t="shared" si="2"/>
        <v>3359.071</v>
      </c>
    </row>
    <row r="22" spans="1:26" ht="14.25">
      <c r="A22" s="583"/>
      <c r="B22" s="101" t="s">
        <v>506</v>
      </c>
      <c r="C22" s="101"/>
      <c r="D22" s="101"/>
      <c r="E22" s="608"/>
      <c r="F22" s="598"/>
      <c r="G22" s="595"/>
      <c r="H22" s="596"/>
      <c r="I22" s="595"/>
      <c r="J22" s="596"/>
      <c r="K22" s="619"/>
      <c r="L22" s="595"/>
      <c r="M22" s="273">
        <v>3</v>
      </c>
      <c r="N22" s="307">
        <f>C44*30</f>
        <v>30420</v>
      </c>
      <c r="O22" s="307">
        <f>D44*30</f>
        <v>27840</v>
      </c>
      <c r="P22" s="273">
        <v>3</v>
      </c>
      <c r="Q22" s="307">
        <f>$G$20+$K$20+$L$20+N22+Y22+$S$37</f>
        <v>81611.701</v>
      </c>
      <c r="R22" s="307">
        <f>$I$20+$K$20+$L$20+O22+Z22+$S$37</f>
        <v>107048.521</v>
      </c>
      <c r="S22" s="465">
        <f t="shared" si="0"/>
        <v>2380.7009999999996</v>
      </c>
      <c r="T22" s="465">
        <f t="shared" si="1"/>
        <v>2197.5209999999997</v>
      </c>
      <c r="U22" s="465">
        <v>0</v>
      </c>
      <c r="V22" s="465">
        <v>0</v>
      </c>
      <c r="W22" s="465">
        <v>1300</v>
      </c>
      <c r="X22" s="465">
        <v>1300</v>
      </c>
      <c r="Y22" s="465">
        <f t="shared" si="2"/>
        <v>3680.7009999999996</v>
      </c>
      <c r="Z22" s="465">
        <f t="shared" si="2"/>
        <v>3497.5209999999997</v>
      </c>
    </row>
    <row r="23" spans="1:26" ht="14.25" customHeight="1">
      <c r="A23" s="583"/>
      <c r="B23" s="101"/>
      <c r="C23" s="101"/>
      <c r="D23" s="101"/>
      <c r="E23" s="608"/>
      <c r="F23" s="598"/>
      <c r="G23" s="595"/>
      <c r="H23" s="596"/>
      <c r="I23" s="595"/>
      <c r="J23" s="596"/>
      <c r="K23" s="619"/>
      <c r="L23" s="605"/>
      <c r="M23" s="273">
        <v>4</v>
      </c>
      <c r="N23" s="307">
        <f>C46*30</f>
        <v>32160</v>
      </c>
      <c r="O23" s="307">
        <f>D46*30</f>
        <v>29550</v>
      </c>
      <c r="P23" s="273">
        <v>4</v>
      </c>
      <c r="Q23" s="307">
        <f>$G$20+$K$20+$L$20+N23+Y23+$S$37</f>
        <v>83475.241</v>
      </c>
      <c r="R23" s="307">
        <f>$I$20+$K$20+$L$20+O23+Z23+$S$37</f>
        <v>108879.931</v>
      </c>
      <c r="S23" s="465">
        <f t="shared" si="0"/>
        <v>2504.241</v>
      </c>
      <c r="T23" s="465">
        <f t="shared" si="1"/>
        <v>2318.9309999999996</v>
      </c>
      <c r="U23" s="465">
        <v>0</v>
      </c>
      <c r="V23" s="465">
        <v>0</v>
      </c>
      <c r="W23" s="465">
        <v>1300</v>
      </c>
      <c r="X23" s="465">
        <v>1300</v>
      </c>
      <c r="Y23" s="465">
        <f t="shared" si="2"/>
        <v>3804.241</v>
      </c>
      <c r="Z23" s="465">
        <f t="shared" si="2"/>
        <v>3618.9309999999996</v>
      </c>
    </row>
    <row r="24" spans="1:26" ht="14.25">
      <c r="A24" s="583"/>
      <c r="B24" s="602" t="s">
        <v>491</v>
      </c>
      <c r="C24" s="603"/>
      <c r="D24" s="604"/>
      <c r="E24" s="610"/>
      <c r="F24" s="620"/>
      <c r="G24" s="547">
        <v>430</v>
      </c>
      <c r="H24" s="548"/>
      <c r="I24" s="547">
        <v>1370</v>
      </c>
      <c r="J24" s="548"/>
      <c r="K24" s="494">
        <v>650</v>
      </c>
      <c r="L24" s="491">
        <v>400</v>
      </c>
      <c r="M24" s="418">
        <v>5</v>
      </c>
      <c r="N24" s="419">
        <f>C48*30</f>
        <v>33750</v>
      </c>
      <c r="O24" s="419">
        <f>D48*30</f>
        <v>31200</v>
      </c>
      <c r="P24" s="441">
        <v>5</v>
      </c>
      <c r="Q24" s="421">
        <f>$G$20+$K$20+$L$20+N24+Y24+$S$37</f>
        <v>85178.131</v>
      </c>
      <c r="R24" s="421">
        <f>$I$20+$K$20+$L$20+O24+Z24+$S$37</f>
        <v>110647.081</v>
      </c>
      <c r="S24" s="465">
        <f t="shared" si="0"/>
        <v>2617.131</v>
      </c>
      <c r="T24" s="465">
        <f t="shared" si="1"/>
        <v>2436.0809999999997</v>
      </c>
      <c r="U24" s="465">
        <v>0</v>
      </c>
      <c r="V24" s="465">
        <v>0</v>
      </c>
      <c r="W24" s="465">
        <v>1300</v>
      </c>
      <c r="X24" s="465">
        <v>1300</v>
      </c>
      <c r="Y24" s="465">
        <f t="shared" si="2"/>
        <v>3917.131</v>
      </c>
      <c r="Z24" s="465">
        <f t="shared" si="2"/>
        <v>3736.0809999999997</v>
      </c>
    </row>
    <row r="25" spans="1:26" ht="14.25" customHeight="1">
      <c r="A25" s="583"/>
      <c r="B25" s="101"/>
      <c r="C25" s="101"/>
      <c r="D25" s="101"/>
      <c r="E25" s="585" t="s">
        <v>11</v>
      </c>
      <c r="F25" s="586"/>
      <c r="G25" s="593">
        <f>G29*30</f>
        <v>12900</v>
      </c>
      <c r="H25" s="594"/>
      <c r="I25" s="593">
        <f>I29*30</f>
        <v>41100</v>
      </c>
      <c r="J25" s="594"/>
      <c r="K25" s="618">
        <v>40800</v>
      </c>
      <c r="L25" s="593">
        <f>L29*30</f>
        <v>12000</v>
      </c>
      <c r="M25" s="438">
        <v>1</v>
      </c>
      <c r="N25" s="413">
        <f>C40*30</f>
        <v>26130</v>
      </c>
      <c r="O25" s="413">
        <f>D40*30</f>
        <v>23640</v>
      </c>
      <c r="P25" s="476">
        <v>1</v>
      </c>
      <c r="Q25" s="415">
        <f>$G$25+$K$25+$L$25+N25+Y25+$S$37</f>
        <v>98317.111</v>
      </c>
      <c r="R25" s="415">
        <f>$I$25+$K$25+$L$25+O25+Z25+$S$37</f>
        <v>123850.321</v>
      </c>
      <c r="S25" s="465">
        <f t="shared" si="0"/>
        <v>2076.111</v>
      </c>
      <c r="T25" s="465">
        <f t="shared" si="1"/>
        <v>1899.321</v>
      </c>
      <c r="U25" s="465">
        <v>0</v>
      </c>
      <c r="V25" s="465">
        <v>0</v>
      </c>
      <c r="W25" s="465">
        <v>1300</v>
      </c>
      <c r="X25" s="465">
        <v>1300</v>
      </c>
      <c r="Y25" s="465">
        <f t="shared" si="2"/>
        <v>3376.111</v>
      </c>
      <c r="Z25" s="465">
        <f t="shared" si="2"/>
        <v>3199.321</v>
      </c>
    </row>
    <row r="26" spans="1:26" ht="14.25" customHeight="1">
      <c r="A26" s="583"/>
      <c r="B26" s="101" t="s">
        <v>509</v>
      </c>
      <c r="C26" s="101"/>
      <c r="D26" s="101"/>
      <c r="E26" s="606" t="s">
        <v>495</v>
      </c>
      <c r="F26" s="597"/>
      <c r="G26" s="595"/>
      <c r="H26" s="596"/>
      <c r="I26" s="595"/>
      <c r="J26" s="596"/>
      <c r="K26" s="619"/>
      <c r="L26" s="595"/>
      <c r="M26" s="273">
        <v>2</v>
      </c>
      <c r="N26" s="307">
        <f>C42*30</f>
        <v>28410</v>
      </c>
      <c r="O26" s="305">
        <f>D42*30</f>
        <v>25890</v>
      </c>
      <c r="P26" s="273">
        <v>2</v>
      </c>
      <c r="Q26" s="307">
        <f>$G$25+$K$25+$L$25+N26+Y26+$S$37</f>
        <v>100758.991</v>
      </c>
      <c r="R26" s="307">
        <f>$I$25+$K$25+$L$25+O26+Z26+$S$37</f>
        <v>126260.071</v>
      </c>
      <c r="S26" s="465">
        <f t="shared" si="0"/>
        <v>2237.991</v>
      </c>
      <c r="T26" s="465">
        <f t="shared" si="1"/>
        <v>2059.071</v>
      </c>
      <c r="U26" s="465">
        <v>0</v>
      </c>
      <c r="V26" s="465">
        <v>0</v>
      </c>
      <c r="W26" s="465">
        <v>1300</v>
      </c>
      <c r="X26" s="465">
        <v>1300</v>
      </c>
      <c r="Y26" s="465">
        <f t="shared" si="2"/>
        <v>3537.991</v>
      </c>
      <c r="Z26" s="465">
        <f t="shared" si="2"/>
        <v>3359.071</v>
      </c>
    </row>
    <row r="27" spans="1:26" ht="14.25" customHeight="1">
      <c r="A27" s="583"/>
      <c r="B27" s="101" t="s">
        <v>507</v>
      </c>
      <c r="C27" s="101"/>
      <c r="D27" s="101"/>
      <c r="E27" s="608"/>
      <c r="F27" s="598"/>
      <c r="G27" s="595"/>
      <c r="H27" s="596"/>
      <c r="I27" s="595"/>
      <c r="J27" s="596"/>
      <c r="K27" s="619"/>
      <c r="L27" s="595"/>
      <c r="M27" s="273">
        <v>3</v>
      </c>
      <c r="N27" s="307">
        <f>C44*30</f>
        <v>30420</v>
      </c>
      <c r="O27" s="307">
        <f>D44*30</f>
        <v>27840</v>
      </c>
      <c r="P27" s="273">
        <v>3</v>
      </c>
      <c r="Q27" s="307">
        <f>$G$25+$K$25+$L$25+N27+Y27+$S$37</f>
        <v>102911.701</v>
      </c>
      <c r="R27" s="307">
        <f>$I$25+$K$25+$L$25+O27+Z27+$S$37</f>
        <v>128348.521</v>
      </c>
      <c r="S27" s="465">
        <f t="shared" si="0"/>
        <v>2380.7009999999996</v>
      </c>
      <c r="T27" s="465">
        <f t="shared" si="1"/>
        <v>2197.5209999999997</v>
      </c>
      <c r="U27" s="465">
        <v>0</v>
      </c>
      <c r="V27" s="465">
        <v>0</v>
      </c>
      <c r="W27" s="465">
        <v>1300</v>
      </c>
      <c r="X27" s="465">
        <v>1300</v>
      </c>
      <c r="Y27" s="465">
        <f t="shared" si="2"/>
        <v>3680.7009999999996</v>
      </c>
      <c r="Z27" s="465">
        <f t="shared" si="2"/>
        <v>3497.5209999999997</v>
      </c>
    </row>
    <row r="28" spans="1:26" ht="14.25" customHeight="1">
      <c r="A28" s="583"/>
      <c r="B28" s="101"/>
      <c r="C28" s="101"/>
      <c r="D28" s="101"/>
      <c r="E28" s="608"/>
      <c r="F28" s="598"/>
      <c r="G28" s="595"/>
      <c r="H28" s="596"/>
      <c r="I28" s="595"/>
      <c r="J28" s="596"/>
      <c r="K28" s="619"/>
      <c r="L28" s="605"/>
      <c r="M28" s="273">
        <v>4</v>
      </c>
      <c r="N28" s="307">
        <f>C46*30</f>
        <v>32160</v>
      </c>
      <c r="O28" s="307">
        <f>D46*30</f>
        <v>29550</v>
      </c>
      <c r="P28" s="273">
        <v>4</v>
      </c>
      <c r="Q28" s="307">
        <f>$G$25+$K$25+$L$25+N28+Y28+$S$37</f>
        <v>104775.241</v>
      </c>
      <c r="R28" s="307">
        <f>$I$25+$K$25+$L$25+O28+Z28+$S$37</f>
        <v>130179.931</v>
      </c>
      <c r="S28" s="465">
        <f t="shared" si="0"/>
        <v>2504.241</v>
      </c>
      <c r="T28" s="465">
        <f t="shared" si="1"/>
        <v>2318.9309999999996</v>
      </c>
      <c r="U28" s="465">
        <v>0</v>
      </c>
      <c r="V28" s="465">
        <v>0</v>
      </c>
      <c r="W28" s="465">
        <v>1300</v>
      </c>
      <c r="X28" s="465">
        <v>1300</v>
      </c>
      <c r="Y28" s="465">
        <f t="shared" si="2"/>
        <v>3804.241</v>
      </c>
      <c r="Z28" s="465">
        <f t="shared" si="2"/>
        <v>3618.9309999999996</v>
      </c>
    </row>
    <row r="29" spans="1:26" ht="14.25" customHeight="1">
      <c r="A29" s="584"/>
      <c r="B29" s="602" t="s">
        <v>491</v>
      </c>
      <c r="C29" s="603"/>
      <c r="D29" s="604"/>
      <c r="E29" s="610"/>
      <c r="F29" s="620"/>
      <c r="G29" s="547">
        <v>430</v>
      </c>
      <c r="H29" s="548"/>
      <c r="I29" s="547">
        <v>1370</v>
      </c>
      <c r="J29" s="548"/>
      <c r="K29" s="494">
        <v>1360</v>
      </c>
      <c r="L29" s="491">
        <v>400</v>
      </c>
      <c r="M29" s="418">
        <v>5</v>
      </c>
      <c r="N29" s="419">
        <f>C48*30</f>
        <v>33750</v>
      </c>
      <c r="O29" s="419">
        <f>D48*30</f>
        <v>31200</v>
      </c>
      <c r="P29" s="441">
        <v>5</v>
      </c>
      <c r="Q29" s="421">
        <f>$G$25+$K$25+$L$25+N29+Y29+$S$37</f>
        <v>106478.131</v>
      </c>
      <c r="R29" s="421">
        <f>$I$25+$K$25+$L$25+O29+Z29+$S$37</f>
        <v>131947.081</v>
      </c>
      <c r="S29" s="465">
        <f t="shared" si="0"/>
        <v>2617.131</v>
      </c>
      <c r="T29" s="465">
        <f t="shared" si="1"/>
        <v>2436.0809999999997</v>
      </c>
      <c r="U29" s="465">
        <v>0</v>
      </c>
      <c r="V29" s="465">
        <v>0</v>
      </c>
      <c r="W29" s="465">
        <v>1300</v>
      </c>
      <c r="X29" s="465">
        <v>1300</v>
      </c>
      <c r="Y29" s="465">
        <f t="shared" si="2"/>
        <v>3917.131</v>
      </c>
      <c r="Z29" s="465">
        <f t="shared" si="2"/>
        <v>3736.0809999999997</v>
      </c>
    </row>
    <row r="30" spans="1:26" ht="13.5" customHeight="1">
      <c r="A30" s="623" t="s">
        <v>9</v>
      </c>
      <c r="B30" s="623"/>
      <c r="C30" s="623"/>
      <c r="D30" s="623"/>
      <c r="E30" s="624" t="s">
        <v>11</v>
      </c>
      <c r="F30" s="615"/>
      <c r="G30" s="593">
        <f>G34*30</f>
        <v>19200</v>
      </c>
      <c r="H30" s="594"/>
      <c r="I30" s="593">
        <f>I34*30</f>
        <v>59400</v>
      </c>
      <c r="J30" s="594"/>
      <c r="K30" s="459">
        <f>K34*30</f>
        <v>48000</v>
      </c>
      <c r="L30" s="593">
        <f>L34*30</f>
        <v>12000</v>
      </c>
      <c r="M30" s="438">
        <v>1</v>
      </c>
      <c r="N30" s="413">
        <f>C40*30</f>
        <v>26130</v>
      </c>
      <c r="O30" s="413">
        <f>D40*30</f>
        <v>23640</v>
      </c>
      <c r="P30" s="476">
        <v>1</v>
      </c>
      <c r="Q30" s="415">
        <f>$G$30+$K$30+$L$30+N30+Y30+$S$37</f>
        <v>111817.111</v>
      </c>
      <c r="R30" s="415">
        <f>$I$30+$K$30+$L$30+O30+Z30+$S$37</f>
        <v>149350.321</v>
      </c>
      <c r="S30" s="465">
        <f t="shared" si="0"/>
        <v>2076.111</v>
      </c>
      <c r="T30" s="465">
        <f t="shared" si="1"/>
        <v>1899.321</v>
      </c>
      <c r="U30" s="465">
        <v>0</v>
      </c>
      <c r="V30" s="465">
        <v>0</v>
      </c>
      <c r="W30" s="465">
        <v>1300</v>
      </c>
      <c r="X30" s="465">
        <v>1300</v>
      </c>
      <c r="Y30" s="465">
        <f t="shared" si="2"/>
        <v>3376.111</v>
      </c>
      <c r="Z30" s="465">
        <f t="shared" si="2"/>
        <v>3199.321</v>
      </c>
    </row>
    <row r="31" spans="1:26" ht="13.5" customHeight="1">
      <c r="A31" s="623"/>
      <c r="B31" s="623"/>
      <c r="C31" s="623"/>
      <c r="D31" s="623"/>
      <c r="E31" s="606" t="s">
        <v>15</v>
      </c>
      <c r="F31" s="597"/>
      <c r="G31" s="595"/>
      <c r="H31" s="596"/>
      <c r="I31" s="595"/>
      <c r="J31" s="596"/>
      <c r="K31" s="621" t="s">
        <v>512</v>
      </c>
      <c r="L31" s="595"/>
      <c r="M31" s="273">
        <v>2</v>
      </c>
      <c r="N31" s="307">
        <f>C42*30</f>
        <v>28410</v>
      </c>
      <c r="O31" s="305">
        <f>D42*30</f>
        <v>25890</v>
      </c>
      <c r="P31" s="273">
        <v>2</v>
      </c>
      <c r="Q31" s="307">
        <f>$G$30+$K$30+$L$30+N31+Y31+$S$37</f>
        <v>114258.991</v>
      </c>
      <c r="R31" s="307">
        <f>$I$30+$K$30+$L$30+O31+Z31+$S$37</f>
        <v>151760.071</v>
      </c>
      <c r="S31" s="465">
        <f t="shared" si="0"/>
        <v>2237.991</v>
      </c>
      <c r="T31" s="465">
        <f t="shared" si="1"/>
        <v>2059.071</v>
      </c>
      <c r="U31" s="465">
        <v>0</v>
      </c>
      <c r="V31" s="465">
        <v>0</v>
      </c>
      <c r="W31" s="465">
        <v>1300</v>
      </c>
      <c r="X31" s="465">
        <v>1300</v>
      </c>
      <c r="Y31" s="465">
        <f t="shared" si="2"/>
        <v>3537.991</v>
      </c>
      <c r="Z31" s="465">
        <f t="shared" si="2"/>
        <v>3359.071</v>
      </c>
    </row>
    <row r="32" spans="1:26" ht="13.5" customHeight="1">
      <c r="A32" s="623"/>
      <c r="B32" s="623"/>
      <c r="C32" s="623"/>
      <c r="D32" s="623"/>
      <c r="E32" s="608"/>
      <c r="F32" s="598"/>
      <c r="G32" s="595"/>
      <c r="H32" s="596"/>
      <c r="I32" s="595"/>
      <c r="J32" s="596"/>
      <c r="K32" s="621"/>
      <c r="L32" s="595"/>
      <c r="M32" s="273">
        <v>3</v>
      </c>
      <c r="N32" s="307">
        <f>C44*30</f>
        <v>30420</v>
      </c>
      <c r="O32" s="307">
        <f>D44*30</f>
        <v>27840</v>
      </c>
      <c r="P32" s="273">
        <v>3</v>
      </c>
      <c r="Q32" s="307">
        <f>$G$30+$K$30+$L$30+N32+Y32+$S$37</f>
        <v>116411.701</v>
      </c>
      <c r="R32" s="307">
        <f>$I$30+$K$30+$L$30+O32+Z32+$S$37</f>
        <v>153848.521</v>
      </c>
      <c r="S32" s="465">
        <f t="shared" si="0"/>
        <v>2380.7009999999996</v>
      </c>
      <c r="T32" s="465">
        <f t="shared" si="1"/>
        <v>2197.5209999999997</v>
      </c>
      <c r="U32" s="465">
        <v>0</v>
      </c>
      <c r="V32" s="465">
        <v>0</v>
      </c>
      <c r="W32" s="465">
        <v>1300</v>
      </c>
      <c r="X32" s="465">
        <v>1300</v>
      </c>
      <c r="Y32" s="465">
        <f t="shared" si="2"/>
        <v>3680.7009999999996</v>
      </c>
      <c r="Z32" s="465">
        <f t="shared" si="2"/>
        <v>3497.5209999999997</v>
      </c>
    </row>
    <row r="33" spans="1:26" ht="14.25" customHeight="1">
      <c r="A33" s="623"/>
      <c r="B33" s="623"/>
      <c r="C33" s="623"/>
      <c r="D33" s="623"/>
      <c r="E33" s="608"/>
      <c r="F33" s="598"/>
      <c r="G33" s="595"/>
      <c r="H33" s="596"/>
      <c r="I33" s="595"/>
      <c r="J33" s="596"/>
      <c r="K33" s="622"/>
      <c r="L33" s="605"/>
      <c r="M33" s="273">
        <v>4</v>
      </c>
      <c r="N33" s="307">
        <f>C46*30</f>
        <v>32160</v>
      </c>
      <c r="O33" s="307">
        <f>D46*30</f>
        <v>29550</v>
      </c>
      <c r="P33" s="273">
        <v>4</v>
      </c>
      <c r="Q33" s="307">
        <f>$G$30+$K$30+$L$30+N33+Y33+$S$37</f>
        <v>118275.241</v>
      </c>
      <c r="R33" s="307">
        <f>$I$30+$K$30+$L$30+O33+Z33+$S$37</f>
        <v>155679.931</v>
      </c>
      <c r="S33" s="465">
        <f t="shared" si="0"/>
        <v>2504.241</v>
      </c>
      <c r="T33" s="465">
        <f t="shared" si="1"/>
        <v>2318.9309999999996</v>
      </c>
      <c r="U33" s="465">
        <v>0</v>
      </c>
      <c r="V33" s="465">
        <v>0</v>
      </c>
      <c r="W33" s="465">
        <v>1300</v>
      </c>
      <c r="X33" s="465">
        <v>1300</v>
      </c>
      <c r="Y33" s="465">
        <f t="shared" si="2"/>
        <v>3804.241</v>
      </c>
      <c r="Z33" s="465">
        <f t="shared" si="2"/>
        <v>3618.9309999999996</v>
      </c>
    </row>
    <row r="34" spans="1:26" ht="15" customHeight="1">
      <c r="A34" s="623"/>
      <c r="B34" s="623"/>
      <c r="C34" s="623"/>
      <c r="D34" s="623"/>
      <c r="E34" s="610"/>
      <c r="F34" s="620"/>
      <c r="G34" s="547">
        <v>640</v>
      </c>
      <c r="H34" s="548"/>
      <c r="I34" s="547">
        <v>1980</v>
      </c>
      <c r="J34" s="548"/>
      <c r="K34" s="496">
        <v>1600</v>
      </c>
      <c r="L34" s="493">
        <v>400</v>
      </c>
      <c r="M34" s="441">
        <v>5</v>
      </c>
      <c r="N34" s="421">
        <f>C48*30</f>
        <v>33750</v>
      </c>
      <c r="O34" s="421">
        <f>D48*30</f>
        <v>31200</v>
      </c>
      <c r="P34" s="441">
        <v>5</v>
      </c>
      <c r="Q34" s="421">
        <f>$G$30+$K$30+$L$30+N34+Y34+$S$37</f>
        <v>119978.131</v>
      </c>
      <c r="R34" s="421">
        <f>$I$30+$K$30+$L$30+O34+Z34+$S$37</f>
        <v>157447.081</v>
      </c>
      <c r="S34" s="465">
        <f t="shared" si="0"/>
        <v>2617.131</v>
      </c>
      <c r="T34" s="465">
        <f t="shared" si="1"/>
        <v>2436.0809999999997</v>
      </c>
      <c r="U34" s="465">
        <v>0</v>
      </c>
      <c r="V34" s="465">
        <v>0</v>
      </c>
      <c r="W34" s="465">
        <v>1300</v>
      </c>
      <c r="X34" s="465">
        <v>1300</v>
      </c>
      <c r="Y34" s="465">
        <f t="shared" si="2"/>
        <v>3917.131</v>
      </c>
      <c r="Z34" s="465">
        <f t="shared" si="2"/>
        <v>3736.0809999999997</v>
      </c>
    </row>
    <row r="35" spans="1:18" ht="27" customHeight="1" thickBot="1">
      <c r="A35" s="450" t="s">
        <v>504</v>
      </c>
      <c r="B35" s="448"/>
      <c r="C35" s="449"/>
      <c r="D35" s="448"/>
      <c r="E35" s="439"/>
      <c r="F35" s="439"/>
      <c r="G35" s="158"/>
      <c r="H35" s="158"/>
      <c r="I35" s="158"/>
      <c r="J35" s="158"/>
      <c r="K35" s="451"/>
      <c r="L35" s="158"/>
      <c r="M35" s="558" t="s">
        <v>531</v>
      </c>
      <c r="N35" s="558"/>
      <c r="O35" s="558"/>
      <c r="P35" s="558"/>
      <c r="Q35" s="558"/>
      <c r="R35" s="558"/>
    </row>
    <row r="36" spans="1:18" ht="13.5" customHeight="1">
      <c r="A36" s="647" t="s">
        <v>206</v>
      </c>
      <c r="B36" s="648"/>
      <c r="C36" s="648"/>
      <c r="D36" s="649"/>
      <c r="E36" s="120"/>
      <c r="F36" s="660" t="s">
        <v>517</v>
      </c>
      <c r="G36" s="661"/>
      <c r="H36" s="661"/>
      <c r="I36" s="662"/>
      <c r="J36" s="120"/>
      <c r="K36" s="538" t="s">
        <v>518</v>
      </c>
      <c r="L36" s="539"/>
      <c r="M36" s="539"/>
      <c r="N36" s="539"/>
      <c r="O36" s="539"/>
      <c r="P36" s="539"/>
      <c r="Q36" s="539"/>
      <c r="R36" s="540"/>
    </row>
    <row r="37" spans="1:19" ht="13.5" customHeight="1">
      <c r="A37" s="650"/>
      <c r="B37" s="651"/>
      <c r="C37" s="651"/>
      <c r="D37" s="652"/>
      <c r="E37" s="120"/>
      <c r="F37" s="659" t="s">
        <v>555</v>
      </c>
      <c r="G37" s="655"/>
      <c r="H37" s="655"/>
      <c r="I37" s="656"/>
      <c r="J37" s="120"/>
      <c r="K37" s="653" t="s">
        <v>335</v>
      </c>
      <c r="L37" s="536"/>
      <c r="M37" s="654" t="s">
        <v>568</v>
      </c>
      <c r="N37" s="654"/>
      <c r="O37" s="654"/>
      <c r="P37" s="655" t="s">
        <v>559</v>
      </c>
      <c r="Q37" s="655"/>
      <c r="R37" s="656"/>
      <c r="S37" s="487">
        <f>K38+L40+K42+K44+O38+O40+O42+M44+P40+P42+P44</f>
        <v>3111</v>
      </c>
    </row>
    <row r="38" spans="1:18" ht="13.5" customHeight="1">
      <c r="A38" s="625" t="s">
        <v>376</v>
      </c>
      <c r="B38" s="626"/>
      <c r="C38" s="626" t="s">
        <v>34</v>
      </c>
      <c r="D38" s="666" t="s">
        <v>18</v>
      </c>
      <c r="E38" s="105"/>
      <c r="F38" s="460">
        <v>258</v>
      </c>
      <c r="G38" s="461">
        <f>F38*H38*4</f>
        <v>6192</v>
      </c>
      <c r="H38" s="657">
        <v>6</v>
      </c>
      <c r="I38" s="658"/>
      <c r="J38" s="166"/>
      <c r="K38" s="543">
        <v>60</v>
      </c>
      <c r="L38" s="544"/>
      <c r="M38" s="541">
        <v>6</v>
      </c>
      <c r="N38" s="542"/>
      <c r="O38" s="452">
        <f>M38*30</f>
        <v>180</v>
      </c>
      <c r="P38" s="545" t="s">
        <v>513</v>
      </c>
      <c r="Q38" s="546"/>
      <c r="R38" s="457" t="s">
        <v>558</v>
      </c>
    </row>
    <row r="39" spans="1:20" ht="13.5" customHeight="1">
      <c r="A39" s="625"/>
      <c r="B39" s="626"/>
      <c r="C39" s="626"/>
      <c r="D39" s="666"/>
      <c r="E39" s="105"/>
      <c r="F39" s="638" t="s">
        <v>516</v>
      </c>
      <c r="G39" s="639"/>
      <c r="H39" s="639"/>
      <c r="I39" s="640"/>
      <c r="J39" s="139"/>
      <c r="K39" s="627" t="s">
        <v>116</v>
      </c>
      <c r="L39" s="628"/>
      <c r="M39" s="655" t="s">
        <v>337</v>
      </c>
      <c r="N39" s="655"/>
      <c r="O39" s="655"/>
      <c r="P39" s="721" t="s">
        <v>553</v>
      </c>
      <c r="Q39" s="722"/>
      <c r="R39" s="723"/>
      <c r="S39" s="462"/>
      <c r="T39" s="462"/>
    </row>
    <row r="40" spans="1:18" ht="13.5" customHeight="1">
      <c r="A40" s="663" t="s">
        <v>377</v>
      </c>
      <c r="B40" s="664"/>
      <c r="C40" s="665">
        <v>871</v>
      </c>
      <c r="D40" s="646">
        <v>788</v>
      </c>
      <c r="E40" s="105"/>
      <c r="F40" s="629" t="s">
        <v>161</v>
      </c>
      <c r="G40" s="630"/>
      <c r="H40" s="630"/>
      <c r="I40" s="631"/>
      <c r="J40" s="119"/>
      <c r="K40" s="456">
        <v>24</v>
      </c>
      <c r="L40" s="452">
        <f>K40*30</f>
        <v>720</v>
      </c>
      <c r="M40" s="541">
        <v>11</v>
      </c>
      <c r="N40" s="542"/>
      <c r="O40" s="452">
        <f>M40*30</f>
        <v>330</v>
      </c>
      <c r="P40" s="552">
        <v>10</v>
      </c>
      <c r="Q40" s="553"/>
      <c r="R40" s="554"/>
    </row>
    <row r="41" spans="1:18" ht="13.5" customHeight="1" thickBot="1">
      <c r="A41" s="663"/>
      <c r="B41" s="664"/>
      <c r="C41" s="665"/>
      <c r="D41" s="646"/>
      <c r="E41" s="105"/>
      <c r="F41" s="507" t="s">
        <v>431</v>
      </c>
      <c r="G41" s="508"/>
      <c r="H41" s="508"/>
      <c r="I41" s="509"/>
      <c r="J41" s="119"/>
      <c r="K41" s="736" t="s">
        <v>554</v>
      </c>
      <c r="L41" s="737"/>
      <c r="M41" s="795" t="s">
        <v>570</v>
      </c>
      <c r="N41" s="795"/>
      <c r="O41" s="795"/>
      <c r="P41" s="721" t="s">
        <v>552</v>
      </c>
      <c r="Q41" s="722"/>
      <c r="R41" s="723"/>
    </row>
    <row r="42" spans="1:18" ht="13.5" customHeight="1">
      <c r="A42" s="663" t="s">
        <v>378</v>
      </c>
      <c r="B42" s="664"/>
      <c r="C42" s="665">
        <v>947</v>
      </c>
      <c r="D42" s="646">
        <v>863</v>
      </c>
      <c r="E42" s="105"/>
      <c r="F42" s="504"/>
      <c r="G42" s="504"/>
      <c r="H42" s="504"/>
      <c r="I42" s="504"/>
      <c r="J42" s="119"/>
      <c r="K42" s="543">
        <v>53</v>
      </c>
      <c r="L42" s="544"/>
      <c r="M42" s="541">
        <v>51</v>
      </c>
      <c r="N42" s="542"/>
      <c r="O42" s="452">
        <f>M42*30</f>
        <v>1530</v>
      </c>
      <c r="P42" s="555">
        <v>5</v>
      </c>
      <c r="Q42" s="556"/>
      <c r="R42" s="557"/>
    </row>
    <row r="43" spans="1:18" ht="13.5" customHeight="1">
      <c r="A43" s="663"/>
      <c r="B43" s="664"/>
      <c r="C43" s="665"/>
      <c r="D43" s="646"/>
      <c r="E43" s="105"/>
      <c r="F43" s="484"/>
      <c r="G43" s="484"/>
      <c r="H43" s="484"/>
      <c r="I43" s="484"/>
      <c r="J43" s="139"/>
      <c r="K43" s="559" t="s">
        <v>528</v>
      </c>
      <c r="L43" s="560"/>
      <c r="M43" s="795" t="s">
        <v>538</v>
      </c>
      <c r="N43" s="795"/>
      <c r="O43" s="795"/>
      <c r="P43" s="549" t="s">
        <v>543</v>
      </c>
      <c r="Q43" s="550"/>
      <c r="R43" s="551"/>
    </row>
    <row r="44" spans="1:18" ht="13.5" customHeight="1">
      <c r="A44" s="663" t="s">
        <v>379</v>
      </c>
      <c r="B44" s="664"/>
      <c r="C44" s="665">
        <v>1014</v>
      </c>
      <c r="D44" s="646">
        <v>928</v>
      </c>
      <c r="E44" s="105"/>
      <c r="F44" s="484"/>
      <c r="G44" s="484"/>
      <c r="H44" s="484"/>
      <c r="I44" s="484"/>
      <c r="J44" s="139"/>
      <c r="K44" s="561">
        <v>13</v>
      </c>
      <c r="L44" s="562"/>
      <c r="M44" s="562">
        <v>110</v>
      </c>
      <c r="N44" s="562"/>
      <c r="O44" s="562"/>
      <c r="P44" s="552">
        <v>100</v>
      </c>
      <c r="Q44" s="553"/>
      <c r="R44" s="554"/>
    </row>
    <row r="45" spans="1:18" ht="13.5" customHeight="1" thickBot="1">
      <c r="A45" s="663"/>
      <c r="B45" s="664"/>
      <c r="C45" s="665"/>
      <c r="D45" s="646"/>
      <c r="E45" s="105"/>
      <c r="F45" s="503"/>
      <c r="G45" s="503"/>
      <c r="H45" s="503"/>
      <c r="I45" s="503"/>
      <c r="J45" s="139"/>
      <c r="K45" s="747" t="s">
        <v>560</v>
      </c>
      <c r="L45" s="748"/>
      <c r="M45" s="529" t="s">
        <v>561</v>
      </c>
      <c r="N45" s="530"/>
      <c r="O45" s="530"/>
      <c r="P45" s="510" t="s">
        <v>563</v>
      </c>
      <c r="Q45" s="510"/>
      <c r="R45" s="511"/>
    </row>
    <row r="46" spans="1:18" ht="13.5" customHeight="1" thickBot="1">
      <c r="A46" s="663" t="s">
        <v>380</v>
      </c>
      <c r="B46" s="664"/>
      <c r="C46" s="665">
        <v>1072</v>
      </c>
      <c r="D46" s="646">
        <v>985</v>
      </c>
      <c r="E46" s="105"/>
      <c r="F46" s="486"/>
      <c r="G46" s="486"/>
      <c r="H46" s="486"/>
      <c r="I46" s="486"/>
      <c r="J46" s="455"/>
      <c r="K46" s="455"/>
      <c r="L46" s="455"/>
      <c r="M46" s="482"/>
      <c r="N46" s="482"/>
      <c r="O46" s="693"/>
      <c r="P46" s="693"/>
      <c r="Q46" s="693"/>
      <c r="R46" s="693"/>
    </row>
    <row r="47" spans="1:18" ht="13.5" customHeight="1" thickBot="1">
      <c r="A47" s="663"/>
      <c r="B47" s="664"/>
      <c r="C47" s="665"/>
      <c r="D47" s="646"/>
      <c r="E47" s="105"/>
      <c r="F47" s="660" t="s">
        <v>545</v>
      </c>
      <c r="G47" s="661"/>
      <c r="H47" s="661"/>
      <c r="I47" s="662"/>
      <c r="J47" s="455"/>
      <c r="K47" s="719" t="s">
        <v>535</v>
      </c>
      <c r="L47" s="720"/>
      <c r="M47" s="455"/>
      <c r="N47" s="455"/>
      <c r="O47" s="483"/>
      <c r="P47" s="484"/>
      <c r="Q47" s="484"/>
      <c r="R47" s="484"/>
    </row>
    <row r="48" spans="1:18" ht="13.5" customHeight="1" thickBot="1">
      <c r="A48" s="663" t="s">
        <v>381</v>
      </c>
      <c r="B48" s="664"/>
      <c r="C48" s="665">
        <v>1125</v>
      </c>
      <c r="D48" s="646">
        <v>1040</v>
      </c>
      <c r="E48" s="105"/>
      <c r="F48" s="629" t="s">
        <v>544</v>
      </c>
      <c r="G48" s="630"/>
      <c r="H48" s="630"/>
      <c r="I48" s="631"/>
      <c r="J48" s="455"/>
      <c r="K48" s="497" t="s">
        <v>546</v>
      </c>
      <c r="L48" s="498" t="s">
        <v>547</v>
      </c>
      <c r="M48" s="455"/>
      <c r="N48" s="455"/>
      <c r="O48" s="632" t="s">
        <v>534</v>
      </c>
      <c r="P48" s="633"/>
      <c r="Q48" s="633"/>
      <c r="R48" s="634"/>
    </row>
    <row r="49" spans="1:18" ht="13.5" customHeight="1">
      <c r="A49" s="663"/>
      <c r="B49" s="664"/>
      <c r="C49" s="665"/>
      <c r="D49" s="646"/>
      <c r="E49" s="105"/>
      <c r="F49" s="525" t="s">
        <v>427</v>
      </c>
      <c r="G49" s="526"/>
      <c r="H49" s="526"/>
      <c r="I49" s="527"/>
      <c r="J49" s="455"/>
      <c r="K49" s="512" t="s">
        <v>548</v>
      </c>
      <c r="L49" s="513"/>
      <c r="M49" s="455"/>
      <c r="N49" s="455"/>
      <c r="O49" s="744" t="s">
        <v>232</v>
      </c>
      <c r="P49" s="745"/>
      <c r="Q49" s="745"/>
      <c r="R49" s="746"/>
    </row>
    <row r="50" spans="1:18" ht="13.5" customHeight="1">
      <c r="A50" s="667" t="s">
        <v>485</v>
      </c>
      <c r="B50" s="668"/>
      <c r="C50" s="668"/>
      <c r="D50" s="669"/>
      <c r="E50" s="105"/>
      <c r="F50" s="629" t="s">
        <v>575</v>
      </c>
      <c r="G50" s="630"/>
      <c r="H50" s="630"/>
      <c r="I50" s="631"/>
      <c r="J50" s="455"/>
      <c r="K50" s="499">
        <v>60</v>
      </c>
      <c r="L50" s="500">
        <v>30</v>
      </c>
      <c r="M50" s="455"/>
      <c r="N50" s="472"/>
      <c r="O50" s="477" t="s">
        <v>549</v>
      </c>
      <c r="P50" s="478"/>
      <c r="Q50" s="478"/>
      <c r="R50" s="479"/>
    </row>
    <row r="51" spans="1:18" ht="13.5" customHeight="1">
      <c r="A51" s="650" t="s">
        <v>42</v>
      </c>
      <c r="B51" s="651"/>
      <c r="C51" s="670" t="s">
        <v>208</v>
      </c>
      <c r="D51" s="671"/>
      <c r="E51" s="105"/>
      <c r="F51" s="525" t="s">
        <v>574</v>
      </c>
      <c r="G51" s="526"/>
      <c r="H51" s="526"/>
      <c r="I51" s="527"/>
      <c r="J51" s="458"/>
      <c r="K51" s="501">
        <f>K50*30</f>
        <v>1800</v>
      </c>
      <c r="L51" s="502">
        <f>L50*30</f>
        <v>900</v>
      </c>
      <c r="M51" s="481"/>
      <c r="N51" s="455"/>
      <c r="O51" s="477" t="s">
        <v>368</v>
      </c>
      <c r="P51" s="478"/>
      <c r="Q51" s="478"/>
      <c r="R51" s="479"/>
    </row>
    <row r="52" spans="1:18" ht="13.5" customHeight="1">
      <c r="A52" s="677" t="s">
        <v>188</v>
      </c>
      <c r="B52" s="670"/>
      <c r="C52" s="670" t="s">
        <v>188</v>
      </c>
      <c r="D52" s="671"/>
      <c r="E52" s="105"/>
      <c r="F52" s="629" t="s">
        <v>488</v>
      </c>
      <c r="G52" s="630"/>
      <c r="H52" s="630"/>
      <c r="I52" s="631"/>
      <c r="J52" s="458"/>
      <c r="K52" s="514" t="s">
        <v>511</v>
      </c>
      <c r="L52" s="515"/>
      <c r="M52" s="482"/>
      <c r="N52" s="480"/>
      <c r="O52" s="522" t="s">
        <v>550</v>
      </c>
      <c r="P52" s="523"/>
      <c r="Q52" s="523"/>
      <c r="R52" s="524"/>
    </row>
    <row r="53" spans="1:18" ht="13.5" customHeight="1">
      <c r="A53" s="672" t="s">
        <v>514</v>
      </c>
      <c r="B53" s="673"/>
      <c r="C53" s="670" t="s">
        <v>515</v>
      </c>
      <c r="D53" s="671"/>
      <c r="E53" s="100"/>
      <c r="F53" s="690" t="s">
        <v>345</v>
      </c>
      <c r="G53" s="691"/>
      <c r="H53" s="691"/>
      <c r="I53" s="692"/>
      <c r="J53" s="458"/>
      <c r="K53" s="756">
        <v>20</v>
      </c>
      <c r="L53" s="757"/>
      <c r="M53" s="455"/>
      <c r="N53" s="455"/>
      <c r="O53" s="635" t="s">
        <v>551</v>
      </c>
      <c r="P53" s="636"/>
      <c r="Q53" s="636"/>
      <c r="R53" s="637"/>
    </row>
    <row r="54" spans="1:18" ht="13.5" customHeight="1">
      <c r="A54" s="674" t="s">
        <v>149</v>
      </c>
      <c r="B54" s="675"/>
      <c r="C54" s="675"/>
      <c r="D54" s="676"/>
      <c r="E54" s="100"/>
      <c r="F54" s="684" t="s">
        <v>346</v>
      </c>
      <c r="G54" s="685"/>
      <c r="H54" s="685"/>
      <c r="I54" s="686"/>
      <c r="J54" s="458"/>
      <c r="K54" s="514" t="s">
        <v>530</v>
      </c>
      <c r="L54" s="515"/>
      <c r="M54" s="455"/>
      <c r="N54" s="455"/>
      <c r="O54" s="681" t="s">
        <v>529</v>
      </c>
      <c r="P54" s="682"/>
      <c r="Q54" s="682"/>
      <c r="R54" s="683"/>
    </row>
    <row r="55" spans="1:18" ht="13.5" customHeight="1">
      <c r="A55" s="677" t="s">
        <v>150</v>
      </c>
      <c r="B55" s="670"/>
      <c r="C55" s="670" t="s">
        <v>539</v>
      </c>
      <c r="D55" s="671"/>
      <c r="E55" s="100"/>
      <c r="F55" s="711" t="s">
        <v>362</v>
      </c>
      <c r="G55" s="712"/>
      <c r="H55" s="712"/>
      <c r="I55" s="713"/>
      <c r="J55" s="458"/>
      <c r="K55" s="516">
        <v>450</v>
      </c>
      <c r="L55" s="517"/>
      <c r="M55" s="455"/>
      <c r="N55" s="455"/>
      <c r="O55" s="659" t="s">
        <v>128</v>
      </c>
      <c r="P55" s="655"/>
      <c r="Q55" s="655"/>
      <c r="R55" s="656"/>
    </row>
    <row r="56" spans="1:18" ht="13.5" customHeight="1">
      <c r="A56" s="677" t="s">
        <v>151</v>
      </c>
      <c r="B56" s="670"/>
      <c r="C56" s="670" t="s">
        <v>540</v>
      </c>
      <c r="D56" s="671"/>
      <c r="E56" s="100"/>
      <c r="F56" s="678" t="s">
        <v>466</v>
      </c>
      <c r="G56" s="679"/>
      <c r="H56" s="679"/>
      <c r="I56" s="680"/>
      <c r="J56" s="458"/>
      <c r="K56" s="518" t="s">
        <v>33</v>
      </c>
      <c r="L56" s="520">
        <f>K51+K53+K55</f>
        <v>2270</v>
      </c>
      <c r="M56" s="455"/>
      <c r="N56" s="455"/>
      <c r="O56" s="687" t="s">
        <v>468</v>
      </c>
      <c r="P56" s="688"/>
      <c r="Q56" s="688"/>
      <c r="R56" s="689"/>
    </row>
    <row r="57" spans="1:24" ht="13.5" customHeight="1" thickBot="1">
      <c r="A57" s="774" t="s">
        <v>152</v>
      </c>
      <c r="B57" s="775"/>
      <c r="C57" s="670" t="s">
        <v>541</v>
      </c>
      <c r="D57" s="671"/>
      <c r="E57" s="100"/>
      <c r="F57" s="629" t="s">
        <v>556</v>
      </c>
      <c r="G57" s="630"/>
      <c r="H57" s="630"/>
      <c r="I57" s="631"/>
      <c r="J57" s="119"/>
      <c r="K57" s="519"/>
      <c r="L57" s="521"/>
      <c r="M57" s="455"/>
      <c r="N57" s="455"/>
      <c r="O57" s="792" t="s">
        <v>467</v>
      </c>
      <c r="P57" s="793"/>
      <c r="Q57" s="793"/>
      <c r="R57" s="794"/>
      <c r="S57" s="471"/>
      <c r="T57" s="464"/>
      <c r="U57" s="464"/>
      <c r="V57" s="464"/>
      <c r="W57" s="464"/>
      <c r="X57" s="464"/>
    </row>
    <row r="58" spans="1:24" ht="13.5" customHeight="1" thickBot="1">
      <c r="A58" s="776" t="s">
        <v>153</v>
      </c>
      <c r="B58" s="777"/>
      <c r="C58" s="780" t="s">
        <v>542</v>
      </c>
      <c r="D58" s="781"/>
      <c r="E58" s="100"/>
      <c r="F58" s="507" t="s">
        <v>557</v>
      </c>
      <c r="G58" s="508"/>
      <c r="H58" s="508"/>
      <c r="I58" s="509"/>
      <c r="J58" s="1"/>
      <c r="K58" s="485"/>
      <c r="L58" s="485"/>
      <c r="M58" s="455"/>
      <c r="N58" s="455"/>
      <c r="O58" s="629" t="s">
        <v>532</v>
      </c>
      <c r="P58" s="630"/>
      <c r="Q58" s="630"/>
      <c r="R58" s="631"/>
      <c r="S58" s="489"/>
      <c r="T58" s="489"/>
      <c r="U58" s="463"/>
      <c r="V58" s="157"/>
      <c r="W58" s="463"/>
      <c r="X58" s="157"/>
    </row>
    <row r="59" spans="1:20" ht="13.5" customHeight="1" thickBot="1">
      <c r="A59" s="778"/>
      <c r="B59" s="779"/>
      <c r="C59" s="782"/>
      <c r="D59" s="783"/>
      <c r="E59" s="156"/>
      <c r="F59" s="714"/>
      <c r="G59" s="715"/>
      <c r="H59" s="715"/>
      <c r="I59" s="716"/>
      <c r="J59" s="1"/>
      <c r="K59" s="528"/>
      <c r="L59" s="528"/>
      <c r="M59" s="455"/>
      <c r="N59" s="455"/>
      <c r="O59" s="507" t="s">
        <v>533</v>
      </c>
      <c r="P59" s="508"/>
      <c r="Q59" s="508"/>
      <c r="R59" s="509"/>
      <c r="S59" s="156"/>
      <c r="T59" s="157"/>
    </row>
    <row r="60" spans="1:20" ht="13.5" customHeight="1">
      <c r="A60" s="216"/>
      <c r="B60" s="216"/>
      <c r="C60" s="467"/>
      <c r="D60" s="467"/>
      <c r="E60" s="156"/>
      <c r="F60" s="316"/>
      <c r="G60" s="378"/>
      <c r="H60" s="378"/>
      <c r="I60" s="378"/>
      <c r="J60" s="475"/>
      <c r="K60" s="316"/>
      <c r="L60" s="378"/>
      <c r="M60" s="316"/>
      <c r="N60" s="316"/>
      <c r="O60" s="316"/>
      <c r="P60" s="473"/>
      <c r="Q60" s="473"/>
      <c r="R60" s="473"/>
      <c r="S60" s="464" t="s">
        <v>33</v>
      </c>
      <c r="T60" s="464" t="s">
        <v>33</v>
      </c>
    </row>
    <row r="61" spans="2:21" ht="13.5" customHeight="1" thickBot="1">
      <c r="B61" s="100"/>
      <c r="G61" s="670" t="s">
        <v>382</v>
      </c>
      <c r="H61" s="670"/>
      <c r="I61" s="717" t="s">
        <v>18</v>
      </c>
      <c r="J61" s="718"/>
      <c r="K61" s="380" t="s">
        <v>19</v>
      </c>
      <c r="L61" s="380" t="s">
        <v>29</v>
      </c>
      <c r="M61" s="380" t="s">
        <v>62</v>
      </c>
      <c r="N61" s="380" t="s">
        <v>329</v>
      </c>
      <c r="O61" s="380" t="s">
        <v>330</v>
      </c>
      <c r="P61" s="380" t="s">
        <v>62</v>
      </c>
      <c r="Q61" s="380" t="s">
        <v>331</v>
      </c>
      <c r="R61" s="380" t="s">
        <v>332</v>
      </c>
      <c r="S61" s="463" t="s">
        <v>519</v>
      </c>
      <c r="T61" s="157" t="s">
        <v>18</v>
      </c>
      <c r="U61" s="453" t="s">
        <v>569</v>
      </c>
    </row>
    <row r="62" spans="3:24" ht="13.5" customHeight="1">
      <c r="C62" s="694" t="s">
        <v>315</v>
      </c>
      <c r="D62" s="695"/>
      <c r="G62" s="700">
        <v>19200</v>
      </c>
      <c r="H62" s="700"/>
      <c r="I62" s="593">
        <v>59400</v>
      </c>
      <c r="J62" s="594"/>
      <c r="K62" s="700">
        <v>48000</v>
      </c>
      <c r="L62" s="700">
        <v>12000</v>
      </c>
      <c r="M62" s="442">
        <v>1</v>
      </c>
      <c r="N62" s="443">
        <f>C72*30</f>
        <v>52260</v>
      </c>
      <c r="O62" s="444">
        <f>D72*30</f>
        <v>47280</v>
      </c>
      <c r="P62" s="442">
        <v>1</v>
      </c>
      <c r="Q62" s="415">
        <f>$G$30+$K$30+$L$30+N62+S62+$S$69+U62</f>
        <v>143134.222</v>
      </c>
      <c r="R62" s="415">
        <f>$I$30+$K$30+$L$30+O62+T62+$S$69+U62</f>
        <v>178000.642</v>
      </c>
      <c r="S62" s="465">
        <f>S30*2</f>
        <v>4152.222</v>
      </c>
      <c r="T62" s="465">
        <f>T30*2</f>
        <v>3798.642</v>
      </c>
      <c r="U62" s="465">
        <v>1300</v>
      </c>
      <c r="V62" s="465"/>
      <c r="W62" s="465"/>
      <c r="X62" s="465"/>
    </row>
    <row r="63" spans="3:24" ht="13.5" customHeight="1">
      <c r="C63" s="696"/>
      <c r="D63" s="697"/>
      <c r="G63" s="700"/>
      <c r="H63" s="700"/>
      <c r="I63" s="595"/>
      <c r="J63" s="596"/>
      <c r="K63" s="700"/>
      <c r="L63" s="700"/>
      <c r="M63" s="273">
        <v>2</v>
      </c>
      <c r="N63" s="274">
        <f>C74*30</f>
        <v>56820</v>
      </c>
      <c r="O63" s="275">
        <f>D74*30</f>
        <v>51780</v>
      </c>
      <c r="P63" s="273">
        <v>2</v>
      </c>
      <c r="Q63" s="307">
        <f>$G$30+$K$30+$L$30+N63+S63+$S$69+U63</f>
        <v>148017.982</v>
      </c>
      <c r="R63" s="307">
        <f>$I$30+$K$30+$L$30+O63+T63+$S$69+U63</f>
        <v>182820.142</v>
      </c>
      <c r="S63" s="465">
        <f aca="true" t="shared" si="3" ref="S63:T66">S31*2</f>
        <v>4475.982</v>
      </c>
      <c r="T63" s="465">
        <f t="shared" si="3"/>
        <v>4118.142</v>
      </c>
      <c r="U63" s="465">
        <v>1300</v>
      </c>
      <c r="V63" s="465"/>
      <c r="W63" s="465"/>
      <c r="X63" s="465"/>
    </row>
    <row r="64" spans="3:24" ht="13.5" customHeight="1" thickBot="1">
      <c r="C64" s="698"/>
      <c r="D64" s="699"/>
      <c r="G64" s="700"/>
      <c r="H64" s="700"/>
      <c r="I64" s="595"/>
      <c r="J64" s="596"/>
      <c r="K64" s="700"/>
      <c r="L64" s="700"/>
      <c r="M64" s="273">
        <v>3</v>
      </c>
      <c r="N64" s="274">
        <f>C76*30</f>
        <v>60840</v>
      </c>
      <c r="O64" s="276">
        <f>D76*30</f>
        <v>55680</v>
      </c>
      <c r="P64" s="273">
        <v>3</v>
      </c>
      <c r="Q64" s="307">
        <f>$G$30+$K$30+$L$30+N64+S64+$S$69+U64</f>
        <v>152323.402</v>
      </c>
      <c r="R64" s="307">
        <f>$I$30+$K$30+$L$30+O64+T64+$S$69+U64</f>
        <v>186997.042</v>
      </c>
      <c r="S64" s="465">
        <f t="shared" si="3"/>
        <v>4761.401999999999</v>
      </c>
      <c r="T64" s="465">
        <f t="shared" si="3"/>
        <v>4395.0419999999995</v>
      </c>
      <c r="U64" s="465">
        <v>1300</v>
      </c>
      <c r="V64" s="465"/>
      <c r="W64" s="465"/>
      <c r="X64" s="465"/>
    </row>
    <row r="65" spans="7:24" ht="13.5" customHeight="1">
      <c r="G65" s="700"/>
      <c r="H65" s="700"/>
      <c r="I65" s="701"/>
      <c r="J65" s="702"/>
      <c r="K65" s="700"/>
      <c r="L65" s="700"/>
      <c r="M65" s="273">
        <v>4</v>
      </c>
      <c r="N65" s="274">
        <f>C78*30</f>
        <v>64320</v>
      </c>
      <c r="O65" s="276">
        <f>D78*30</f>
        <v>59100</v>
      </c>
      <c r="P65" s="273">
        <v>4</v>
      </c>
      <c r="Q65" s="307">
        <f>$G$30+$K$30+$L$30+N65+S65+$S$69+U65</f>
        <v>156050.482</v>
      </c>
      <c r="R65" s="307">
        <f>$I$30+$K$30+$L$30+O65+T65+$S$69+U65</f>
        <v>190659.862</v>
      </c>
      <c r="S65" s="465">
        <f t="shared" si="3"/>
        <v>5008.482</v>
      </c>
      <c r="T65" s="465">
        <f t="shared" si="3"/>
        <v>4637.861999999999</v>
      </c>
      <c r="U65" s="465">
        <v>1300</v>
      </c>
      <c r="V65" s="465"/>
      <c r="W65" s="465"/>
      <c r="X65" s="465"/>
    </row>
    <row r="66" spans="7:24" ht="13.5" customHeight="1">
      <c r="G66" s="784" t="s">
        <v>53</v>
      </c>
      <c r="H66" s="706"/>
      <c r="I66" s="769" t="s">
        <v>311</v>
      </c>
      <c r="J66" s="770"/>
      <c r="K66" s="474" t="s">
        <v>312</v>
      </c>
      <c r="L66" s="335" t="s">
        <v>61</v>
      </c>
      <c r="M66" s="441">
        <v>5</v>
      </c>
      <c r="N66" s="445">
        <f>C80*30</f>
        <v>67500</v>
      </c>
      <c r="O66" s="446">
        <f>D80*30</f>
        <v>62400</v>
      </c>
      <c r="P66" s="441">
        <v>5</v>
      </c>
      <c r="Q66" s="421">
        <f>$G$30+$K$30+$L$30+N66+S66+$S$69+U66</f>
        <v>159456.262</v>
      </c>
      <c r="R66" s="421">
        <f>$I$30+$K$30+$L$30+O66+T66+$S$69+U66</f>
        <v>194194.162</v>
      </c>
      <c r="S66" s="465">
        <f t="shared" si="3"/>
        <v>5234.262</v>
      </c>
      <c r="T66" s="465">
        <f t="shared" si="3"/>
        <v>4872.161999999999</v>
      </c>
      <c r="U66" s="465">
        <v>1300</v>
      </c>
      <c r="V66" s="465"/>
      <c r="W66" s="465"/>
      <c r="X66" s="465"/>
    </row>
    <row r="67" spans="11:20" ht="13.5" customHeight="1" thickBot="1">
      <c r="K67" s="537" t="s">
        <v>449</v>
      </c>
      <c r="L67" s="537"/>
      <c r="M67" s="537"/>
      <c r="N67" s="537"/>
      <c r="O67" s="466"/>
      <c r="P67" s="466"/>
      <c r="Q67" s="470"/>
      <c r="R67" s="345"/>
      <c r="S67" s="465"/>
      <c r="T67" s="465"/>
    </row>
    <row r="68" spans="1:18" ht="13.5" customHeight="1">
      <c r="A68" s="758" t="s">
        <v>206</v>
      </c>
      <c r="B68" s="759"/>
      <c r="C68" s="759"/>
      <c r="D68" s="760"/>
      <c r="E68" s="120"/>
      <c r="F68" s="660" t="s">
        <v>517</v>
      </c>
      <c r="G68" s="661"/>
      <c r="H68" s="661"/>
      <c r="I68" s="662"/>
      <c r="J68" s="120"/>
      <c r="K68" s="538" t="s">
        <v>518</v>
      </c>
      <c r="L68" s="539"/>
      <c r="M68" s="539"/>
      <c r="N68" s="539"/>
      <c r="O68" s="539"/>
      <c r="P68" s="539"/>
      <c r="Q68" s="539"/>
      <c r="R68" s="540"/>
    </row>
    <row r="69" spans="1:19" ht="13.5" customHeight="1">
      <c r="A69" s="761"/>
      <c r="B69" s="762"/>
      <c r="C69" s="762"/>
      <c r="D69" s="763"/>
      <c r="E69" s="120"/>
      <c r="F69" s="659" t="s">
        <v>520</v>
      </c>
      <c r="G69" s="655"/>
      <c r="H69" s="655"/>
      <c r="I69" s="656"/>
      <c r="J69" s="120"/>
      <c r="K69" s="653" t="s">
        <v>335</v>
      </c>
      <c r="L69" s="536"/>
      <c r="M69" s="531" t="s">
        <v>568</v>
      </c>
      <c r="N69" s="532"/>
      <c r="O69" s="533"/>
      <c r="P69" s="655" t="s">
        <v>559</v>
      </c>
      <c r="Q69" s="655"/>
      <c r="R69" s="656"/>
      <c r="S69" s="487">
        <f>K70+L72+K74+K76+O70+O72+O74+M76+P72+P74+P76</f>
        <v>6222</v>
      </c>
    </row>
    <row r="70" spans="1:18" ht="13.5" customHeight="1">
      <c r="A70" s="703" t="s">
        <v>376</v>
      </c>
      <c r="B70" s="704"/>
      <c r="C70" s="707" t="s">
        <v>34</v>
      </c>
      <c r="D70" s="709" t="s">
        <v>18</v>
      </c>
      <c r="E70" s="105"/>
      <c r="F70" s="460">
        <f>F38*2</f>
        <v>516</v>
      </c>
      <c r="G70" s="461">
        <f>F70*H70*4</f>
        <v>12384</v>
      </c>
      <c r="H70" s="657">
        <v>6</v>
      </c>
      <c r="I70" s="658"/>
      <c r="J70" s="166"/>
      <c r="K70" s="543">
        <f>K38*2</f>
        <v>120</v>
      </c>
      <c r="L70" s="544"/>
      <c r="M70" s="541">
        <f>M38*2</f>
        <v>12</v>
      </c>
      <c r="N70" s="542"/>
      <c r="O70" s="452">
        <f>M70*30</f>
        <v>360</v>
      </c>
      <c r="P70" s="545" t="s">
        <v>513</v>
      </c>
      <c r="Q70" s="546"/>
      <c r="R70" s="457" t="s">
        <v>558</v>
      </c>
    </row>
    <row r="71" spans="1:18" ht="13.5" customHeight="1">
      <c r="A71" s="705"/>
      <c r="B71" s="706"/>
      <c r="C71" s="708"/>
      <c r="D71" s="710"/>
      <c r="E71" s="105"/>
      <c r="F71" s="638" t="s">
        <v>516</v>
      </c>
      <c r="G71" s="639"/>
      <c r="H71" s="639"/>
      <c r="I71" s="640"/>
      <c r="J71" s="139"/>
      <c r="K71" s="627" t="s">
        <v>116</v>
      </c>
      <c r="L71" s="628"/>
      <c r="M71" s="534" t="s">
        <v>337</v>
      </c>
      <c r="N71" s="535"/>
      <c r="O71" s="536"/>
      <c r="P71" s="721" t="s">
        <v>553</v>
      </c>
      <c r="Q71" s="722"/>
      <c r="R71" s="723"/>
    </row>
    <row r="72" spans="1:20" ht="13.5" customHeight="1">
      <c r="A72" s="728" t="s">
        <v>377</v>
      </c>
      <c r="B72" s="729"/>
      <c r="C72" s="732">
        <f>C40*2</f>
        <v>1742</v>
      </c>
      <c r="D72" s="734">
        <f>D40*2</f>
        <v>1576</v>
      </c>
      <c r="E72" s="105"/>
      <c r="F72" s="629" t="s">
        <v>161</v>
      </c>
      <c r="G72" s="630"/>
      <c r="H72" s="630"/>
      <c r="I72" s="631"/>
      <c r="J72" s="119"/>
      <c r="K72" s="456">
        <f>K40*2</f>
        <v>48</v>
      </c>
      <c r="L72" s="452">
        <f>K72*30</f>
        <v>1440</v>
      </c>
      <c r="M72" s="541">
        <f>M40*2</f>
        <v>22</v>
      </c>
      <c r="N72" s="542"/>
      <c r="O72" s="452">
        <f>M72*30</f>
        <v>660</v>
      </c>
      <c r="P72" s="552">
        <v>20</v>
      </c>
      <c r="Q72" s="553"/>
      <c r="R72" s="554"/>
      <c r="S72" s="462"/>
      <c r="T72" s="462"/>
    </row>
    <row r="73" spans="1:18" ht="13.5" customHeight="1" thickBot="1">
      <c r="A73" s="730"/>
      <c r="B73" s="731"/>
      <c r="C73" s="733"/>
      <c r="D73" s="735"/>
      <c r="E73" s="105"/>
      <c r="F73" s="507" t="s">
        <v>437</v>
      </c>
      <c r="G73" s="508"/>
      <c r="H73" s="508"/>
      <c r="I73" s="509"/>
      <c r="J73" s="119"/>
      <c r="K73" s="736" t="s">
        <v>554</v>
      </c>
      <c r="L73" s="737"/>
      <c r="M73" s="641" t="s">
        <v>570</v>
      </c>
      <c r="N73" s="642"/>
      <c r="O73" s="643"/>
      <c r="P73" s="721" t="s">
        <v>552</v>
      </c>
      <c r="Q73" s="722"/>
      <c r="R73" s="723"/>
    </row>
    <row r="74" spans="1:18" ht="13.5" customHeight="1">
      <c r="A74" s="728" t="s">
        <v>378</v>
      </c>
      <c r="B74" s="729"/>
      <c r="C74" s="732">
        <f>C42*2</f>
        <v>1894</v>
      </c>
      <c r="D74" s="734">
        <f>D42*2</f>
        <v>1726</v>
      </c>
      <c r="E74" s="105"/>
      <c r="F74" s="727"/>
      <c r="G74" s="727"/>
      <c r="H74" s="727"/>
      <c r="I74" s="727"/>
      <c r="J74" s="119"/>
      <c r="K74" s="543">
        <f>K42*2</f>
        <v>106</v>
      </c>
      <c r="L74" s="544"/>
      <c r="M74" s="541">
        <f>M42*2</f>
        <v>102</v>
      </c>
      <c r="N74" s="542"/>
      <c r="O74" s="452">
        <f>M74*30</f>
        <v>3060</v>
      </c>
      <c r="P74" s="555">
        <v>10</v>
      </c>
      <c r="Q74" s="556"/>
      <c r="R74" s="557"/>
    </row>
    <row r="75" spans="1:18" ht="13.5" customHeight="1">
      <c r="A75" s="730"/>
      <c r="B75" s="731"/>
      <c r="C75" s="733"/>
      <c r="D75" s="735"/>
      <c r="E75" s="105"/>
      <c r="F75" s="738"/>
      <c r="G75" s="738"/>
      <c r="H75" s="738"/>
      <c r="I75" s="738"/>
      <c r="J75" s="139"/>
      <c r="K75" s="765" t="s">
        <v>528</v>
      </c>
      <c r="L75" s="766"/>
      <c r="M75" s="641" t="s">
        <v>538</v>
      </c>
      <c r="N75" s="642"/>
      <c r="O75" s="643"/>
      <c r="P75" s="549" t="s">
        <v>543</v>
      </c>
      <c r="Q75" s="550"/>
      <c r="R75" s="551"/>
    </row>
    <row r="76" spans="1:18" ht="13.5" customHeight="1">
      <c r="A76" s="728" t="s">
        <v>379</v>
      </c>
      <c r="B76" s="729"/>
      <c r="C76" s="732">
        <f>C44*2</f>
        <v>2028</v>
      </c>
      <c r="D76" s="734">
        <f>D44*2</f>
        <v>1856</v>
      </c>
      <c r="E76" s="105"/>
      <c r="F76" s="738"/>
      <c r="G76" s="738"/>
      <c r="H76" s="738"/>
      <c r="I76" s="738"/>
      <c r="J76" s="139"/>
      <c r="K76" s="543">
        <f>K44*2</f>
        <v>26</v>
      </c>
      <c r="L76" s="544"/>
      <c r="M76" s="644">
        <f>M44*2</f>
        <v>220</v>
      </c>
      <c r="N76" s="645"/>
      <c r="O76" s="544"/>
      <c r="P76" s="555">
        <v>200</v>
      </c>
      <c r="Q76" s="556"/>
      <c r="R76" s="557"/>
    </row>
    <row r="77" spans="1:18" ht="13.5" customHeight="1" thickBot="1">
      <c r="A77" s="730"/>
      <c r="B77" s="731"/>
      <c r="C77" s="733"/>
      <c r="D77" s="735"/>
      <c r="E77" s="105"/>
      <c r="F77" s="503"/>
      <c r="G77" s="503"/>
      <c r="H77" s="503"/>
      <c r="I77" s="503"/>
      <c r="J77" s="139"/>
      <c r="K77" s="747" t="s">
        <v>560</v>
      </c>
      <c r="L77" s="748"/>
      <c r="M77" s="529" t="s">
        <v>561</v>
      </c>
      <c r="N77" s="530"/>
      <c r="O77" s="530"/>
      <c r="P77" s="510" t="s">
        <v>563</v>
      </c>
      <c r="Q77" s="510"/>
      <c r="R77" s="511"/>
    </row>
    <row r="78" spans="1:18" ht="13.5" customHeight="1" thickBot="1">
      <c r="A78" s="728" t="s">
        <v>380</v>
      </c>
      <c r="B78" s="729"/>
      <c r="C78" s="732">
        <f>C46*2</f>
        <v>2144</v>
      </c>
      <c r="D78" s="734">
        <f>D46*2</f>
        <v>1970</v>
      </c>
      <c r="E78" s="105"/>
      <c r="F78" s="486"/>
      <c r="G78" s="486"/>
      <c r="H78" s="486"/>
      <c r="I78" s="486"/>
      <c r="J78" s="455"/>
      <c r="K78" s="767"/>
      <c r="L78" s="767"/>
      <c r="M78" s="482"/>
      <c r="N78" s="482"/>
      <c r="O78" s="453"/>
      <c r="P78" s="768"/>
      <c r="Q78" s="768"/>
      <c r="R78" s="768"/>
    </row>
    <row r="79" spans="1:18" ht="13.5" customHeight="1" thickBot="1">
      <c r="A79" s="730"/>
      <c r="B79" s="731"/>
      <c r="C79" s="733"/>
      <c r="D79" s="735"/>
      <c r="E79" s="105"/>
      <c r="F79" s="660" t="s">
        <v>545</v>
      </c>
      <c r="G79" s="661"/>
      <c r="H79" s="661"/>
      <c r="I79" s="662"/>
      <c r="J79" s="455"/>
      <c r="K79" s="485"/>
      <c r="L79" s="485"/>
      <c r="M79" s="455"/>
      <c r="N79" s="455"/>
      <c r="O79" s="483"/>
      <c r="P79" s="484"/>
      <c r="Q79" s="484"/>
      <c r="R79" s="484"/>
    </row>
    <row r="80" spans="1:18" ht="13.5" customHeight="1" thickBot="1">
      <c r="A80" s="728" t="s">
        <v>381</v>
      </c>
      <c r="B80" s="729"/>
      <c r="C80" s="732">
        <f>C48*2</f>
        <v>2250</v>
      </c>
      <c r="D80" s="734">
        <f>D48*2</f>
        <v>2080</v>
      </c>
      <c r="E80" s="105"/>
      <c r="F80" s="629" t="s">
        <v>544</v>
      </c>
      <c r="G80" s="630"/>
      <c r="H80" s="630"/>
      <c r="I80" s="631"/>
      <c r="J80" s="455"/>
      <c r="K80" s="528"/>
      <c r="L80" s="528"/>
      <c r="M80" s="455"/>
      <c r="N80" s="455"/>
      <c r="O80" s="632" t="s">
        <v>534</v>
      </c>
      <c r="P80" s="633"/>
      <c r="Q80" s="633"/>
      <c r="R80" s="634"/>
    </row>
    <row r="81" spans="1:18" ht="13.5" customHeight="1" thickBot="1">
      <c r="A81" s="730"/>
      <c r="B81" s="731"/>
      <c r="C81" s="733"/>
      <c r="D81" s="735"/>
      <c r="E81" s="105"/>
      <c r="F81" s="525" t="s">
        <v>435</v>
      </c>
      <c r="G81" s="526"/>
      <c r="H81" s="526"/>
      <c r="I81" s="527"/>
      <c r="J81" s="455"/>
      <c r="K81" s="719" t="s">
        <v>535</v>
      </c>
      <c r="L81" s="720"/>
      <c r="M81" s="455"/>
      <c r="N81" s="455"/>
      <c r="O81" s="744" t="s">
        <v>232</v>
      </c>
      <c r="P81" s="745"/>
      <c r="Q81" s="745"/>
      <c r="R81" s="746"/>
    </row>
    <row r="82" spans="1:18" ht="13.5" customHeight="1">
      <c r="A82" s="667" t="s">
        <v>485</v>
      </c>
      <c r="B82" s="668"/>
      <c r="C82" s="668"/>
      <c r="D82" s="669"/>
      <c r="E82" s="105"/>
      <c r="F82" s="629" t="s">
        <v>575</v>
      </c>
      <c r="G82" s="630"/>
      <c r="H82" s="630"/>
      <c r="I82" s="631"/>
      <c r="J82" s="455"/>
      <c r="K82" s="497" t="s">
        <v>546</v>
      </c>
      <c r="L82" s="498" t="s">
        <v>547</v>
      </c>
      <c r="M82" s="455"/>
      <c r="N82" s="472"/>
      <c r="O82" s="477" t="s">
        <v>565</v>
      </c>
      <c r="P82" s="478"/>
      <c r="Q82" s="478"/>
      <c r="R82" s="479"/>
    </row>
    <row r="83" spans="1:18" ht="13.5" customHeight="1">
      <c r="A83" s="786" t="s">
        <v>42</v>
      </c>
      <c r="B83" s="787"/>
      <c r="C83" s="717" t="s">
        <v>208</v>
      </c>
      <c r="D83" s="771"/>
      <c r="E83" s="105"/>
      <c r="F83" s="525" t="s">
        <v>427</v>
      </c>
      <c r="G83" s="526"/>
      <c r="H83" s="526"/>
      <c r="I83" s="527"/>
      <c r="J83" s="458"/>
      <c r="K83" s="512" t="s">
        <v>548</v>
      </c>
      <c r="L83" s="513"/>
      <c r="M83" s="481"/>
      <c r="N83" s="455"/>
      <c r="O83" s="477" t="s">
        <v>385</v>
      </c>
      <c r="P83" s="478"/>
      <c r="Q83" s="478"/>
      <c r="R83" s="479"/>
    </row>
    <row r="84" spans="1:18" ht="13.5" customHeight="1">
      <c r="A84" s="772" t="s">
        <v>188</v>
      </c>
      <c r="B84" s="718"/>
      <c r="C84" s="717" t="s">
        <v>188</v>
      </c>
      <c r="D84" s="771"/>
      <c r="E84" s="105"/>
      <c r="F84" s="629" t="s">
        <v>488</v>
      </c>
      <c r="G84" s="630"/>
      <c r="H84" s="630"/>
      <c r="I84" s="631"/>
      <c r="J84" s="458"/>
      <c r="K84" s="499">
        <v>120</v>
      </c>
      <c r="L84" s="500">
        <v>60</v>
      </c>
      <c r="M84" s="482"/>
      <c r="N84" s="480"/>
      <c r="O84" s="522" t="s">
        <v>566</v>
      </c>
      <c r="P84" s="523"/>
      <c r="Q84" s="523"/>
      <c r="R84" s="524"/>
    </row>
    <row r="85" spans="1:18" ht="13.5" customHeight="1">
      <c r="A85" s="788" t="s">
        <v>514</v>
      </c>
      <c r="B85" s="789"/>
      <c r="C85" s="717" t="s">
        <v>515</v>
      </c>
      <c r="D85" s="771"/>
      <c r="E85" s="100"/>
      <c r="F85" s="690" t="s">
        <v>392</v>
      </c>
      <c r="G85" s="691"/>
      <c r="H85" s="691"/>
      <c r="I85" s="692"/>
      <c r="J85" s="458"/>
      <c r="K85" s="501">
        <f>K84*30</f>
        <v>3600</v>
      </c>
      <c r="L85" s="502">
        <f>L84*30</f>
        <v>1800</v>
      </c>
      <c r="M85" s="455"/>
      <c r="N85" s="455"/>
      <c r="O85" s="635" t="s">
        <v>567</v>
      </c>
      <c r="P85" s="636"/>
      <c r="Q85" s="636"/>
      <c r="R85" s="637"/>
    </row>
    <row r="86" spans="1:18" ht="13.5" customHeight="1" thickBot="1">
      <c r="A86" s="772" t="s">
        <v>149</v>
      </c>
      <c r="B86" s="773"/>
      <c r="C86" s="773"/>
      <c r="D86" s="771"/>
      <c r="E86" s="100"/>
      <c r="F86" s="684" t="s">
        <v>521</v>
      </c>
      <c r="G86" s="685"/>
      <c r="H86" s="685"/>
      <c r="I86" s="686"/>
      <c r="J86" s="458"/>
      <c r="K86" s="514" t="s">
        <v>511</v>
      </c>
      <c r="L86" s="515"/>
      <c r="M86" s="455"/>
      <c r="N86" s="455"/>
      <c r="O86" s="724" t="s">
        <v>529</v>
      </c>
      <c r="P86" s="725"/>
      <c r="Q86" s="725"/>
      <c r="R86" s="726"/>
    </row>
    <row r="87" spans="1:18" ht="13.5" customHeight="1">
      <c r="A87" s="772" t="s">
        <v>150</v>
      </c>
      <c r="B87" s="718"/>
      <c r="C87" s="670" t="s">
        <v>539</v>
      </c>
      <c r="D87" s="671"/>
      <c r="E87" s="100"/>
      <c r="F87" s="711" t="s">
        <v>362</v>
      </c>
      <c r="G87" s="712"/>
      <c r="H87" s="712"/>
      <c r="I87" s="713"/>
      <c r="J87" s="458"/>
      <c r="K87" s="756">
        <v>40</v>
      </c>
      <c r="L87" s="757"/>
      <c r="M87" s="455"/>
      <c r="N87" s="455"/>
      <c r="O87" s="659" t="s">
        <v>128</v>
      </c>
      <c r="P87" s="655"/>
      <c r="Q87" s="655"/>
      <c r="R87" s="656"/>
    </row>
    <row r="88" spans="1:18" ht="13.5" customHeight="1">
      <c r="A88" s="772" t="s">
        <v>151</v>
      </c>
      <c r="B88" s="718"/>
      <c r="C88" s="670" t="s">
        <v>540</v>
      </c>
      <c r="D88" s="671"/>
      <c r="E88" s="100"/>
      <c r="F88" s="678" t="s">
        <v>524</v>
      </c>
      <c r="G88" s="679"/>
      <c r="H88" s="679"/>
      <c r="I88" s="680"/>
      <c r="J88" s="458"/>
      <c r="K88" s="514" t="s">
        <v>530</v>
      </c>
      <c r="L88" s="515"/>
      <c r="M88" s="455"/>
      <c r="N88" s="455"/>
      <c r="O88" s="687" t="s">
        <v>522</v>
      </c>
      <c r="P88" s="688"/>
      <c r="Q88" s="688"/>
      <c r="R88" s="689"/>
    </row>
    <row r="89" spans="1:18" ht="13.5" customHeight="1" thickBot="1">
      <c r="A89" s="790" t="s">
        <v>152</v>
      </c>
      <c r="B89" s="791"/>
      <c r="C89" s="670" t="s">
        <v>541</v>
      </c>
      <c r="D89" s="671"/>
      <c r="E89" s="100"/>
      <c r="F89" s="629" t="s">
        <v>556</v>
      </c>
      <c r="G89" s="630"/>
      <c r="H89" s="630"/>
      <c r="I89" s="631"/>
      <c r="J89" s="488"/>
      <c r="K89" s="516">
        <v>900</v>
      </c>
      <c r="L89" s="517"/>
      <c r="M89" s="455"/>
      <c r="N89" s="455"/>
      <c r="O89" s="752" t="s">
        <v>523</v>
      </c>
      <c r="P89" s="753"/>
      <c r="Q89" s="753"/>
      <c r="R89" s="754"/>
    </row>
    <row r="90" spans="1:18" ht="13.5" customHeight="1" thickBot="1">
      <c r="A90" s="776" t="s">
        <v>153</v>
      </c>
      <c r="B90" s="777"/>
      <c r="C90" s="780" t="s">
        <v>542</v>
      </c>
      <c r="D90" s="781"/>
      <c r="E90" s="100"/>
      <c r="F90" s="507" t="s">
        <v>564</v>
      </c>
      <c r="G90" s="508"/>
      <c r="H90" s="508"/>
      <c r="I90" s="509"/>
      <c r="J90" s="468"/>
      <c r="K90" s="518" t="s">
        <v>33</v>
      </c>
      <c r="L90" s="520">
        <f>K85+K87+K89</f>
        <v>4540</v>
      </c>
      <c r="M90" s="453"/>
      <c r="N90" s="453"/>
      <c r="O90" s="741" t="s">
        <v>532</v>
      </c>
      <c r="P90" s="742"/>
      <c r="Q90" s="742"/>
      <c r="R90" s="743"/>
    </row>
    <row r="91" spans="1:18" ht="13.5" customHeight="1" thickBot="1">
      <c r="A91" s="778"/>
      <c r="B91" s="779"/>
      <c r="C91" s="782"/>
      <c r="D91" s="783"/>
      <c r="E91" s="156"/>
      <c r="F91" s="767"/>
      <c r="G91" s="767"/>
      <c r="H91" s="767"/>
      <c r="I91" s="767"/>
      <c r="J91" s="468"/>
      <c r="K91" s="519"/>
      <c r="L91" s="521"/>
      <c r="M91" s="453"/>
      <c r="N91" s="453"/>
      <c r="O91" s="796" t="s">
        <v>536</v>
      </c>
      <c r="P91" s="797"/>
      <c r="Q91" s="797"/>
      <c r="R91" s="798"/>
    </row>
    <row r="92" spans="1:18" ht="13.5" customHeight="1">
      <c r="A92" s="216"/>
      <c r="B92" s="216"/>
      <c r="C92" s="467"/>
      <c r="D92" s="467"/>
      <c r="E92" s="156"/>
      <c r="F92" s="453"/>
      <c r="G92" s="453"/>
      <c r="H92" s="453"/>
      <c r="I92" s="453"/>
      <c r="J92" s="468"/>
      <c r="K92" s="454"/>
      <c r="L92" s="454"/>
      <c r="M92" s="454"/>
      <c r="N92" s="454"/>
      <c r="O92" s="454"/>
      <c r="P92" s="469"/>
      <c r="Q92" s="469"/>
      <c r="R92" s="469"/>
    </row>
    <row r="93" spans="2:21" ht="13.5" customHeight="1" thickBot="1">
      <c r="B93" s="100"/>
      <c r="G93" s="670" t="s">
        <v>382</v>
      </c>
      <c r="H93" s="670"/>
      <c r="I93" s="717" t="s">
        <v>18</v>
      </c>
      <c r="J93" s="718"/>
      <c r="K93" s="380" t="s">
        <v>19</v>
      </c>
      <c r="L93" s="380" t="s">
        <v>29</v>
      </c>
      <c r="M93" s="380" t="s">
        <v>62</v>
      </c>
      <c r="N93" s="380" t="s">
        <v>329</v>
      </c>
      <c r="O93" s="380" t="s">
        <v>330</v>
      </c>
      <c r="P93" s="380" t="s">
        <v>62</v>
      </c>
      <c r="Q93" s="380" t="s">
        <v>331</v>
      </c>
      <c r="R93" s="380" t="s">
        <v>332</v>
      </c>
      <c r="S93" s="463" t="s">
        <v>519</v>
      </c>
      <c r="T93" s="157" t="s">
        <v>18</v>
      </c>
      <c r="U93" s="453" t="s">
        <v>569</v>
      </c>
    </row>
    <row r="94" spans="3:24" ht="13.5" customHeight="1">
      <c r="C94" s="694" t="s">
        <v>317</v>
      </c>
      <c r="D94" s="695"/>
      <c r="G94" s="595">
        <v>19200</v>
      </c>
      <c r="H94" s="596"/>
      <c r="I94" s="593">
        <v>59400</v>
      </c>
      <c r="J94" s="594"/>
      <c r="K94" s="750">
        <v>48000</v>
      </c>
      <c r="L94" s="750">
        <v>12000</v>
      </c>
      <c r="M94" s="442">
        <v>1</v>
      </c>
      <c r="N94" s="443">
        <f>C104*30</f>
        <v>78390</v>
      </c>
      <c r="O94" s="444">
        <f>D104*30</f>
        <v>70920</v>
      </c>
      <c r="P94" s="442">
        <v>1</v>
      </c>
      <c r="Q94" s="415">
        <f>$G$30+$K$30+$L$30+N94+S94+$S$101+U94</f>
        <v>174106.333</v>
      </c>
      <c r="R94" s="415">
        <f>$I$30+$K$30+$L$30+O94+T94+$S$101+U94</f>
        <v>206305.963</v>
      </c>
      <c r="S94" s="465">
        <f>S30*3</f>
        <v>6228.333</v>
      </c>
      <c r="T94" s="465">
        <f>T30*3</f>
        <v>5697.963</v>
      </c>
      <c r="U94" s="465">
        <v>1300</v>
      </c>
      <c r="V94" s="465"/>
      <c r="W94" s="465"/>
      <c r="X94" s="465"/>
    </row>
    <row r="95" spans="3:24" ht="13.5" customHeight="1">
      <c r="C95" s="696"/>
      <c r="D95" s="697"/>
      <c r="G95" s="595"/>
      <c r="H95" s="596"/>
      <c r="I95" s="595"/>
      <c r="J95" s="596"/>
      <c r="K95" s="750"/>
      <c r="L95" s="750"/>
      <c r="M95" s="273">
        <v>2</v>
      </c>
      <c r="N95" s="274">
        <f>C106*30</f>
        <v>85230</v>
      </c>
      <c r="O95" s="275">
        <f>D106*30</f>
        <v>77670</v>
      </c>
      <c r="P95" s="273">
        <v>2</v>
      </c>
      <c r="Q95" s="307">
        <f>$G$30+$K$30+$L$30+N95+S95+$S$101+U95</f>
        <v>181431.973</v>
      </c>
      <c r="R95" s="307">
        <f>$I$30+$K$30+$L$30+O95+T95+$S$101+U95</f>
        <v>213535.213</v>
      </c>
      <c r="S95" s="465">
        <f aca="true" t="shared" si="4" ref="S95:T98">S31*3</f>
        <v>6713.973</v>
      </c>
      <c r="T95" s="465">
        <f t="shared" si="4"/>
        <v>6177.213</v>
      </c>
      <c r="U95" s="465">
        <v>1300</v>
      </c>
      <c r="V95" s="465"/>
      <c r="W95" s="465"/>
      <c r="X95" s="465"/>
    </row>
    <row r="96" spans="3:24" ht="13.5" customHeight="1" thickBot="1">
      <c r="C96" s="698"/>
      <c r="D96" s="699"/>
      <c r="G96" s="595"/>
      <c r="H96" s="596"/>
      <c r="I96" s="595"/>
      <c r="J96" s="596"/>
      <c r="K96" s="750"/>
      <c r="L96" s="750"/>
      <c r="M96" s="273">
        <v>3</v>
      </c>
      <c r="N96" s="274">
        <f>C108*30</f>
        <v>91260</v>
      </c>
      <c r="O96" s="276">
        <f>D108*30</f>
        <v>83520</v>
      </c>
      <c r="P96" s="273">
        <v>3</v>
      </c>
      <c r="Q96" s="307">
        <f>$G$30+$K$30+$L$30+N96+S96+$S$101+U96</f>
        <v>187890.103</v>
      </c>
      <c r="R96" s="307">
        <f>$I$30+$K$30+$L$30+O96+T96+$S$101+U96</f>
        <v>219800.563</v>
      </c>
      <c r="S96" s="465">
        <f t="shared" si="4"/>
        <v>7142.102999999999</v>
      </c>
      <c r="T96" s="465">
        <f t="shared" si="4"/>
        <v>6592.562999999999</v>
      </c>
      <c r="U96" s="465">
        <v>1300</v>
      </c>
      <c r="V96" s="465"/>
      <c r="W96" s="465"/>
      <c r="X96" s="465"/>
    </row>
    <row r="97" spans="7:24" ht="13.5" customHeight="1">
      <c r="G97" s="605"/>
      <c r="H97" s="749"/>
      <c r="I97" s="605"/>
      <c r="J97" s="749"/>
      <c r="K97" s="751"/>
      <c r="L97" s="751"/>
      <c r="M97" s="273">
        <v>4</v>
      </c>
      <c r="N97" s="274">
        <f>C110*30</f>
        <v>96480</v>
      </c>
      <c r="O97" s="276">
        <f>D110*30</f>
        <v>88650</v>
      </c>
      <c r="P97" s="273">
        <v>4</v>
      </c>
      <c r="Q97" s="307">
        <f>$G$30+$K$30+$L$30+N97+S97+$S$101+U97</f>
        <v>193480.723</v>
      </c>
      <c r="R97" s="307">
        <f>$I$30+$K$30+$L$30+O97+T97+$S$101+U97</f>
        <v>225294.793</v>
      </c>
      <c r="S97" s="465">
        <f t="shared" si="4"/>
        <v>7512.723</v>
      </c>
      <c r="T97" s="465">
        <f t="shared" si="4"/>
        <v>6956.792999999999</v>
      </c>
      <c r="U97" s="465">
        <v>1300</v>
      </c>
      <c r="V97" s="465"/>
      <c r="W97" s="465"/>
      <c r="X97" s="465"/>
    </row>
    <row r="98" spans="7:24" ht="13.5" customHeight="1">
      <c r="G98" s="739" t="s">
        <v>53</v>
      </c>
      <c r="H98" s="740"/>
      <c r="I98" s="739" t="s">
        <v>572</v>
      </c>
      <c r="J98" s="740"/>
      <c r="K98" s="333" t="s">
        <v>571</v>
      </c>
      <c r="L98" s="332" t="s">
        <v>61</v>
      </c>
      <c r="M98" s="441">
        <v>5</v>
      </c>
      <c r="N98" s="445">
        <f>C112*30</f>
        <v>101250</v>
      </c>
      <c r="O98" s="446">
        <f>D112*30</f>
        <v>93600</v>
      </c>
      <c r="P98" s="441">
        <v>5</v>
      </c>
      <c r="Q98" s="421">
        <f>$G$30+$K$30+$L$30+N98+S98+$S$101+U98</f>
        <v>198589.393</v>
      </c>
      <c r="R98" s="421">
        <f>$I$30+$K$30+$L$30+O98+T98+$S$101+U98</f>
        <v>230596.243</v>
      </c>
      <c r="S98" s="465">
        <f t="shared" si="4"/>
        <v>7851.393</v>
      </c>
      <c r="T98" s="465">
        <f t="shared" si="4"/>
        <v>7308.242999999999</v>
      </c>
      <c r="U98" s="465">
        <v>1300</v>
      </c>
      <c r="V98" s="465"/>
      <c r="W98" s="465"/>
      <c r="X98" s="465"/>
    </row>
    <row r="99" spans="11:20" ht="13.5" customHeight="1" thickBot="1">
      <c r="K99" s="537" t="s">
        <v>449</v>
      </c>
      <c r="L99" s="537"/>
      <c r="M99" s="537"/>
      <c r="N99" s="537"/>
      <c r="O99" s="537"/>
      <c r="P99" s="470"/>
      <c r="Q99" s="470"/>
      <c r="R99" s="345"/>
      <c r="S99" s="465"/>
      <c r="T99" s="465"/>
    </row>
    <row r="100" spans="1:18" ht="13.5" customHeight="1">
      <c r="A100" s="758" t="s">
        <v>206</v>
      </c>
      <c r="B100" s="759"/>
      <c r="C100" s="759"/>
      <c r="D100" s="760"/>
      <c r="E100" s="120"/>
      <c r="F100" s="660" t="s">
        <v>517</v>
      </c>
      <c r="G100" s="661"/>
      <c r="H100" s="661"/>
      <c r="I100" s="662"/>
      <c r="J100" s="120"/>
      <c r="K100" s="538" t="s">
        <v>518</v>
      </c>
      <c r="L100" s="539"/>
      <c r="M100" s="539"/>
      <c r="N100" s="539"/>
      <c r="O100" s="539"/>
      <c r="P100" s="539"/>
      <c r="Q100" s="539"/>
      <c r="R100" s="540"/>
    </row>
    <row r="101" spans="1:19" ht="13.5" customHeight="1">
      <c r="A101" s="761"/>
      <c r="B101" s="762"/>
      <c r="C101" s="762"/>
      <c r="D101" s="763"/>
      <c r="E101" s="120"/>
      <c r="F101" s="659" t="s">
        <v>520</v>
      </c>
      <c r="G101" s="655"/>
      <c r="H101" s="655"/>
      <c r="I101" s="656"/>
      <c r="J101" s="120"/>
      <c r="K101" s="653" t="s">
        <v>335</v>
      </c>
      <c r="L101" s="536"/>
      <c r="M101" s="531" t="s">
        <v>568</v>
      </c>
      <c r="N101" s="532"/>
      <c r="O101" s="533"/>
      <c r="P101" s="655" t="s">
        <v>214</v>
      </c>
      <c r="Q101" s="655"/>
      <c r="R101" s="656"/>
      <c r="S101" s="490">
        <f>K102+L104+K106+K108+O102+O104+O106+M108</f>
        <v>8988</v>
      </c>
    </row>
    <row r="102" spans="1:18" ht="13.5" customHeight="1">
      <c r="A102" s="703" t="s">
        <v>376</v>
      </c>
      <c r="B102" s="704"/>
      <c r="C102" s="707" t="s">
        <v>34</v>
      </c>
      <c r="D102" s="709" t="s">
        <v>18</v>
      </c>
      <c r="E102" s="105"/>
      <c r="F102" s="460">
        <f>F38*3</f>
        <v>774</v>
      </c>
      <c r="G102" s="461">
        <f>F102*H102*4</f>
        <v>18576</v>
      </c>
      <c r="H102" s="657">
        <v>6</v>
      </c>
      <c r="I102" s="658"/>
      <c r="J102" s="166"/>
      <c r="K102" s="543">
        <f>K38*3</f>
        <v>180</v>
      </c>
      <c r="L102" s="544"/>
      <c r="M102" s="541">
        <f>M38*3</f>
        <v>18</v>
      </c>
      <c r="N102" s="542"/>
      <c r="O102" s="452">
        <f>M102*30</f>
        <v>540</v>
      </c>
      <c r="P102" s="545" t="s">
        <v>513</v>
      </c>
      <c r="Q102" s="546"/>
      <c r="R102" s="457" t="s">
        <v>558</v>
      </c>
    </row>
    <row r="103" spans="1:18" ht="13.5" customHeight="1">
      <c r="A103" s="705"/>
      <c r="B103" s="706"/>
      <c r="C103" s="708"/>
      <c r="D103" s="710"/>
      <c r="E103" s="105"/>
      <c r="F103" s="638" t="s">
        <v>516</v>
      </c>
      <c r="G103" s="639"/>
      <c r="H103" s="639"/>
      <c r="I103" s="640"/>
      <c r="J103" s="139"/>
      <c r="K103" s="627" t="s">
        <v>116</v>
      </c>
      <c r="L103" s="628"/>
      <c r="M103" s="534" t="s">
        <v>337</v>
      </c>
      <c r="N103" s="535"/>
      <c r="O103" s="536"/>
      <c r="P103" s="721" t="s">
        <v>553</v>
      </c>
      <c r="Q103" s="722"/>
      <c r="R103" s="723"/>
    </row>
    <row r="104" spans="1:20" ht="13.5" customHeight="1">
      <c r="A104" s="728" t="s">
        <v>377</v>
      </c>
      <c r="B104" s="729"/>
      <c r="C104" s="732">
        <f>C40*3</f>
        <v>2613</v>
      </c>
      <c r="D104" s="734">
        <f>D40*3</f>
        <v>2364</v>
      </c>
      <c r="E104" s="105"/>
      <c r="F104" s="629" t="s">
        <v>161</v>
      </c>
      <c r="G104" s="630"/>
      <c r="H104" s="630"/>
      <c r="I104" s="631"/>
      <c r="J104" s="119"/>
      <c r="K104" s="456">
        <f>K40*3</f>
        <v>72</v>
      </c>
      <c r="L104" s="452">
        <f>K104*30</f>
        <v>2160</v>
      </c>
      <c r="M104" s="541">
        <f>M40*3</f>
        <v>33</v>
      </c>
      <c r="N104" s="542"/>
      <c r="O104" s="452">
        <f>M104*30</f>
        <v>990</v>
      </c>
      <c r="P104" s="552">
        <v>30</v>
      </c>
      <c r="Q104" s="553"/>
      <c r="R104" s="554"/>
      <c r="S104" s="462"/>
      <c r="T104" s="462"/>
    </row>
    <row r="105" spans="1:18" ht="13.5" customHeight="1" thickBot="1">
      <c r="A105" s="730"/>
      <c r="B105" s="731"/>
      <c r="C105" s="733"/>
      <c r="D105" s="735"/>
      <c r="E105" s="105"/>
      <c r="F105" s="507" t="s">
        <v>454</v>
      </c>
      <c r="G105" s="508"/>
      <c r="H105" s="508"/>
      <c r="I105" s="509"/>
      <c r="J105" s="119"/>
      <c r="K105" s="736" t="s">
        <v>486</v>
      </c>
      <c r="L105" s="737"/>
      <c r="M105" s="641" t="s">
        <v>570</v>
      </c>
      <c r="N105" s="642"/>
      <c r="O105" s="643"/>
      <c r="P105" s="721" t="s">
        <v>552</v>
      </c>
      <c r="Q105" s="722"/>
      <c r="R105" s="723"/>
    </row>
    <row r="106" spans="1:18" ht="13.5" customHeight="1">
      <c r="A106" s="728" t="s">
        <v>378</v>
      </c>
      <c r="B106" s="729"/>
      <c r="C106" s="732">
        <f>C42*3</f>
        <v>2841</v>
      </c>
      <c r="D106" s="734">
        <f>D42*3</f>
        <v>2589</v>
      </c>
      <c r="E106" s="105"/>
      <c r="F106" s="759"/>
      <c r="G106" s="759"/>
      <c r="H106" s="759"/>
      <c r="I106" s="759"/>
      <c r="J106" s="119"/>
      <c r="K106" s="543">
        <f>K42*3</f>
        <v>159</v>
      </c>
      <c r="L106" s="544"/>
      <c r="M106" s="541">
        <f>M42*3</f>
        <v>153</v>
      </c>
      <c r="N106" s="542"/>
      <c r="O106" s="452">
        <f>M106*30</f>
        <v>4590</v>
      </c>
      <c r="P106" s="555">
        <v>15</v>
      </c>
      <c r="Q106" s="556"/>
      <c r="R106" s="557"/>
    </row>
    <row r="107" spans="1:18" ht="13.5" customHeight="1">
      <c r="A107" s="730"/>
      <c r="B107" s="731"/>
      <c r="C107" s="733"/>
      <c r="D107" s="735"/>
      <c r="E107" s="105"/>
      <c r="F107" s="505"/>
      <c r="G107" s="506"/>
      <c r="H107" s="785"/>
      <c r="I107" s="785"/>
      <c r="J107" s="139"/>
      <c r="K107" s="765" t="s">
        <v>528</v>
      </c>
      <c r="L107" s="766"/>
      <c r="M107" s="641" t="s">
        <v>538</v>
      </c>
      <c r="N107" s="642"/>
      <c r="O107" s="643"/>
      <c r="P107" s="549" t="s">
        <v>543</v>
      </c>
      <c r="Q107" s="550"/>
      <c r="R107" s="551"/>
    </row>
    <row r="108" spans="1:18" ht="13.5" customHeight="1">
      <c r="A108" s="728" t="s">
        <v>379</v>
      </c>
      <c r="B108" s="729"/>
      <c r="C108" s="732">
        <f>C44*3</f>
        <v>3042</v>
      </c>
      <c r="D108" s="734">
        <f>D44*3</f>
        <v>2784</v>
      </c>
      <c r="E108" s="105"/>
      <c r="F108" s="764"/>
      <c r="G108" s="764"/>
      <c r="H108" s="764"/>
      <c r="I108" s="764"/>
      <c r="J108" s="139"/>
      <c r="K108" s="543">
        <f>K44*3</f>
        <v>39</v>
      </c>
      <c r="L108" s="544"/>
      <c r="M108" s="644">
        <f>M44*3</f>
        <v>330</v>
      </c>
      <c r="N108" s="645"/>
      <c r="O108" s="544"/>
      <c r="P108" s="555">
        <v>300</v>
      </c>
      <c r="Q108" s="556"/>
      <c r="R108" s="557"/>
    </row>
    <row r="109" spans="1:18" ht="13.5" customHeight="1" thickBot="1">
      <c r="A109" s="730"/>
      <c r="B109" s="731"/>
      <c r="C109" s="733"/>
      <c r="D109" s="735"/>
      <c r="E109" s="105"/>
      <c r="F109" s="503"/>
      <c r="G109" s="503"/>
      <c r="H109" s="503"/>
      <c r="I109" s="503"/>
      <c r="J109" s="139"/>
      <c r="K109" s="747" t="s">
        <v>560</v>
      </c>
      <c r="L109" s="748"/>
      <c r="M109" s="529" t="s">
        <v>561</v>
      </c>
      <c r="N109" s="530"/>
      <c r="O109" s="530"/>
      <c r="P109" s="510" t="s">
        <v>563</v>
      </c>
      <c r="Q109" s="510"/>
      <c r="R109" s="511"/>
    </row>
    <row r="110" spans="1:18" ht="13.5" customHeight="1" thickBot="1">
      <c r="A110" s="728" t="s">
        <v>380</v>
      </c>
      <c r="B110" s="729"/>
      <c r="C110" s="732">
        <f>C46*3</f>
        <v>3216</v>
      </c>
      <c r="D110" s="734">
        <f>D46*3</f>
        <v>2955</v>
      </c>
      <c r="E110" s="105"/>
      <c r="F110" s="486"/>
      <c r="G110" s="486"/>
      <c r="H110" s="486"/>
      <c r="I110" s="486"/>
      <c r="J110" s="455"/>
      <c r="K110" s="528"/>
      <c r="L110" s="528"/>
      <c r="M110" s="482"/>
      <c r="N110" s="482"/>
      <c r="O110" s="483"/>
      <c r="P110" s="484"/>
      <c r="Q110" s="484"/>
      <c r="R110" s="484"/>
    </row>
    <row r="111" spans="1:18" ht="13.5" customHeight="1" thickBot="1">
      <c r="A111" s="730"/>
      <c r="B111" s="731"/>
      <c r="C111" s="733"/>
      <c r="D111" s="735"/>
      <c r="E111" s="105"/>
      <c r="F111" s="660" t="s">
        <v>545</v>
      </c>
      <c r="G111" s="661"/>
      <c r="H111" s="661"/>
      <c r="I111" s="662"/>
      <c r="J111" s="455"/>
      <c r="K111" s="767"/>
      <c r="L111" s="767"/>
      <c r="M111" s="455"/>
      <c r="N111" s="455"/>
      <c r="O111" s="632" t="s">
        <v>534</v>
      </c>
      <c r="P111" s="633"/>
      <c r="Q111" s="633"/>
      <c r="R111" s="634"/>
    </row>
    <row r="112" spans="1:18" ht="13.5" customHeight="1" thickBot="1">
      <c r="A112" s="728" t="s">
        <v>381</v>
      </c>
      <c r="B112" s="729"/>
      <c r="C112" s="732">
        <f>C48*3</f>
        <v>3375</v>
      </c>
      <c r="D112" s="734">
        <f>D48*3</f>
        <v>3120</v>
      </c>
      <c r="E112" s="105"/>
      <c r="F112" s="629" t="s">
        <v>544</v>
      </c>
      <c r="G112" s="630"/>
      <c r="H112" s="630"/>
      <c r="I112" s="631"/>
      <c r="J112" s="455"/>
      <c r="K112" s="719" t="s">
        <v>535</v>
      </c>
      <c r="L112" s="720"/>
      <c r="M112" s="455"/>
      <c r="N112" s="455"/>
      <c r="O112" s="744" t="s">
        <v>232</v>
      </c>
      <c r="P112" s="745"/>
      <c r="Q112" s="745"/>
      <c r="R112" s="746"/>
    </row>
    <row r="113" spans="1:18" ht="13.5" customHeight="1">
      <c r="A113" s="730"/>
      <c r="B113" s="731"/>
      <c r="C113" s="733"/>
      <c r="D113" s="735"/>
      <c r="E113" s="105"/>
      <c r="F113" s="525" t="s">
        <v>452</v>
      </c>
      <c r="G113" s="526"/>
      <c r="H113" s="526"/>
      <c r="I113" s="527"/>
      <c r="J113" s="455"/>
      <c r="K113" s="497" t="s">
        <v>546</v>
      </c>
      <c r="L113" s="498" t="s">
        <v>547</v>
      </c>
      <c r="M113" s="455"/>
      <c r="N113" s="455"/>
      <c r="O113" s="477" t="s">
        <v>407</v>
      </c>
      <c r="P113" s="478"/>
      <c r="Q113" s="478"/>
      <c r="R113" s="479"/>
    </row>
    <row r="114" spans="1:18" ht="13.5" customHeight="1">
      <c r="A114" s="667" t="s">
        <v>485</v>
      </c>
      <c r="B114" s="668"/>
      <c r="C114" s="668"/>
      <c r="D114" s="669"/>
      <c r="E114" s="105"/>
      <c r="F114" s="629" t="str">
        <f>F82</f>
        <v>退所時情報提供加算Ⅱ（医療・施設）</v>
      </c>
      <c r="G114" s="630"/>
      <c r="H114" s="630"/>
      <c r="I114" s="631"/>
      <c r="J114" s="455"/>
      <c r="K114" s="512" t="s">
        <v>548</v>
      </c>
      <c r="L114" s="513"/>
      <c r="M114" s="455"/>
      <c r="N114" s="472"/>
      <c r="O114" s="477" t="s">
        <v>408</v>
      </c>
      <c r="P114" s="478"/>
      <c r="Q114" s="478"/>
      <c r="R114" s="479"/>
    </row>
    <row r="115" spans="1:18" ht="13.5" customHeight="1">
      <c r="A115" s="786" t="s">
        <v>42</v>
      </c>
      <c r="B115" s="787"/>
      <c r="C115" s="717" t="s">
        <v>208</v>
      </c>
      <c r="D115" s="771"/>
      <c r="E115" s="105"/>
      <c r="F115" s="525" t="s">
        <v>576</v>
      </c>
      <c r="G115" s="526"/>
      <c r="H115" s="526"/>
      <c r="I115" s="527"/>
      <c r="J115" s="458"/>
      <c r="K115" s="499">
        <v>180</v>
      </c>
      <c r="L115" s="500">
        <v>90</v>
      </c>
      <c r="M115" s="481"/>
      <c r="N115" s="455"/>
      <c r="O115" s="522" t="s">
        <v>409</v>
      </c>
      <c r="P115" s="523"/>
      <c r="Q115" s="523"/>
      <c r="R115" s="524"/>
    </row>
    <row r="116" spans="1:18" ht="13.5" customHeight="1">
      <c r="A116" s="772" t="s">
        <v>188</v>
      </c>
      <c r="B116" s="718"/>
      <c r="C116" s="717" t="s">
        <v>188</v>
      </c>
      <c r="D116" s="771"/>
      <c r="E116" s="105"/>
      <c r="F116" s="629" t="s">
        <v>488</v>
      </c>
      <c r="G116" s="630"/>
      <c r="H116" s="630"/>
      <c r="I116" s="631"/>
      <c r="J116" s="458"/>
      <c r="K116" s="501">
        <f>K115*30</f>
        <v>5400</v>
      </c>
      <c r="L116" s="502">
        <f>L115*30</f>
        <v>2700</v>
      </c>
      <c r="M116" s="482"/>
      <c r="N116" s="480"/>
      <c r="O116" s="635" t="s">
        <v>410</v>
      </c>
      <c r="P116" s="636"/>
      <c r="Q116" s="636"/>
      <c r="R116" s="637"/>
    </row>
    <row r="117" spans="1:18" ht="13.5" customHeight="1" thickBot="1">
      <c r="A117" s="788" t="s">
        <v>514</v>
      </c>
      <c r="B117" s="789"/>
      <c r="C117" s="717" t="s">
        <v>515</v>
      </c>
      <c r="D117" s="771"/>
      <c r="E117" s="100"/>
      <c r="F117" s="690" t="s">
        <v>418</v>
      </c>
      <c r="G117" s="691"/>
      <c r="H117" s="691"/>
      <c r="I117" s="692"/>
      <c r="J117" s="458"/>
      <c r="K117" s="514" t="s">
        <v>511</v>
      </c>
      <c r="L117" s="515"/>
      <c r="M117" s="455"/>
      <c r="N117" s="455"/>
      <c r="O117" s="724" t="s">
        <v>529</v>
      </c>
      <c r="P117" s="725"/>
      <c r="Q117" s="725"/>
      <c r="R117" s="726"/>
    </row>
    <row r="118" spans="1:18" ht="13.5" customHeight="1">
      <c r="A118" s="772" t="s">
        <v>149</v>
      </c>
      <c r="B118" s="773"/>
      <c r="C118" s="773"/>
      <c r="D118" s="771"/>
      <c r="E118" s="100"/>
      <c r="F118" s="684" t="s">
        <v>525</v>
      </c>
      <c r="G118" s="685"/>
      <c r="H118" s="685"/>
      <c r="I118" s="686"/>
      <c r="J118" s="458"/>
      <c r="K118" s="756">
        <v>60</v>
      </c>
      <c r="L118" s="757"/>
      <c r="M118" s="455"/>
      <c r="N118" s="455"/>
      <c r="O118" s="659" t="s">
        <v>128</v>
      </c>
      <c r="P118" s="655"/>
      <c r="Q118" s="655"/>
      <c r="R118" s="656"/>
    </row>
    <row r="119" spans="1:18" ht="13.5" customHeight="1">
      <c r="A119" s="772" t="s">
        <v>150</v>
      </c>
      <c r="B119" s="718"/>
      <c r="C119" s="670" t="s">
        <v>539</v>
      </c>
      <c r="D119" s="671"/>
      <c r="E119" s="100"/>
      <c r="F119" s="711" t="s">
        <v>362</v>
      </c>
      <c r="G119" s="712"/>
      <c r="H119" s="712"/>
      <c r="I119" s="713"/>
      <c r="J119" s="458"/>
      <c r="K119" s="514" t="s">
        <v>530</v>
      </c>
      <c r="L119" s="515"/>
      <c r="M119" s="455"/>
      <c r="N119" s="455"/>
      <c r="O119" s="687" t="s">
        <v>526</v>
      </c>
      <c r="P119" s="688"/>
      <c r="Q119" s="688"/>
      <c r="R119" s="689"/>
    </row>
    <row r="120" spans="1:18" ht="13.5" customHeight="1" thickBot="1">
      <c r="A120" s="772" t="s">
        <v>151</v>
      </c>
      <c r="B120" s="718"/>
      <c r="C120" s="670" t="s">
        <v>540</v>
      </c>
      <c r="D120" s="671"/>
      <c r="E120" s="100"/>
      <c r="F120" s="678" t="s">
        <v>475</v>
      </c>
      <c r="G120" s="679"/>
      <c r="H120" s="679"/>
      <c r="I120" s="680"/>
      <c r="J120" s="458"/>
      <c r="K120" s="516">
        <v>1350</v>
      </c>
      <c r="L120" s="517"/>
      <c r="M120" s="455"/>
      <c r="N120" s="455"/>
      <c r="O120" s="752" t="s">
        <v>527</v>
      </c>
      <c r="P120" s="753"/>
      <c r="Q120" s="753"/>
      <c r="R120" s="754"/>
    </row>
    <row r="121" spans="1:18" ht="13.5" customHeight="1">
      <c r="A121" s="790" t="s">
        <v>152</v>
      </c>
      <c r="B121" s="791"/>
      <c r="C121" s="670" t="s">
        <v>541</v>
      </c>
      <c r="D121" s="671"/>
      <c r="E121" s="100"/>
      <c r="F121" s="629" t="s">
        <v>556</v>
      </c>
      <c r="G121" s="630"/>
      <c r="H121" s="630"/>
      <c r="I121" s="631"/>
      <c r="J121" s="488"/>
      <c r="K121" s="518" t="s">
        <v>33</v>
      </c>
      <c r="L121" s="520">
        <f>K116+K118+K120</f>
        <v>6810</v>
      </c>
      <c r="M121" s="455"/>
      <c r="N121" s="455"/>
      <c r="O121" s="741" t="s">
        <v>532</v>
      </c>
      <c r="P121" s="742"/>
      <c r="Q121" s="742"/>
      <c r="R121" s="743"/>
    </row>
    <row r="122" spans="1:18" ht="13.5" customHeight="1" thickBot="1">
      <c r="A122" s="776" t="s">
        <v>153</v>
      </c>
      <c r="B122" s="777"/>
      <c r="C122" s="780" t="s">
        <v>542</v>
      </c>
      <c r="D122" s="781"/>
      <c r="E122" s="100"/>
      <c r="F122" s="507" t="s">
        <v>573</v>
      </c>
      <c r="G122" s="508"/>
      <c r="H122" s="508"/>
      <c r="I122" s="509"/>
      <c r="J122" s="468"/>
      <c r="K122" s="519"/>
      <c r="L122" s="521"/>
      <c r="M122" s="455"/>
      <c r="N122" s="455"/>
      <c r="O122" s="796" t="s">
        <v>537</v>
      </c>
      <c r="P122" s="797"/>
      <c r="Q122" s="797"/>
      <c r="R122" s="798"/>
    </row>
    <row r="123" spans="1:18" ht="13.5" customHeight="1" thickBot="1">
      <c r="A123" s="778"/>
      <c r="B123" s="779"/>
      <c r="C123" s="782"/>
      <c r="D123" s="783"/>
      <c r="E123" s="156"/>
      <c r="F123" s="455"/>
      <c r="G123" s="455"/>
      <c r="H123" s="455"/>
      <c r="I123" s="455"/>
      <c r="J123" s="468"/>
      <c r="K123" s="455"/>
      <c r="L123" s="455"/>
      <c r="M123" s="455"/>
      <c r="N123" s="455"/>
      <c r="O123" s="455"/>
      <c r="P123" s="768"/>
      <c r="Q123" s="768"/>
      <c r="R123" s="768"/>
    </row>
  </sheetData>
  <sheetProtection/>
  <mergeCells count="392">
    <mergeCell ref="K76:L76"/>
    <mergeCell ref="K75:L75"/>
    <mergeCell ref="P104:R104"/>
    <mergeCell ref="P106:R106"/>
    <mergeCell ref="P107:R107"/>
    <mergeCell ref="P108:R108"/>
    <mergeCell ref="K108:L108"/>
    <mergeCell ref="M103:O103"/>
    <mergeCell ref="P103:R103"/>
    <mergeCell ref="P78:R78"/>
    <mergeCell ref="O119:R119"/>
    <mergeCell ref="O120:R120"/>
    <mergeCell ref="O121:R121"/>
    <mergeCell ref="F120:I120"/>
    <mergeCell ref="K78:L78"/>
    <mergeCell ref="O122:R122"/>
    <mergeCell ref="O91:R91"/>
    <mergeCell ref="M109:O109"/>
    <mergeCell ref="P105:R105"/>
    <mergeCell ref="M106:N106"/>
    <mergeCell ref="O48:R48"/>
    <mergeCell ref="O49:R49"/>
    <mergeCell ref="M43:O43"/>
    <mergeCell ref="K38:L38"/>
    <mergeCell ref="K42:L42"/>
    <mergeCell ref="M42:N42"/>
    <mergeCell ref="M41:O41"/>
    <mergeCell ref="P41:R41"/>
    <mergeCell ref="K41:L41"/>
    <mergeCell ref="K45:L45"/>
    <mergeCell ref="K49:L49"/>
    <mergeCell ref="K47:L47"/>
    <mergeCell ref="K52:L52"/>
    <mergeCell ref="F58:I58"/>
    <mergeCell ref="F48:I48"/>
    <mergeCell ref="F49:I49"/>
    <mergeCell ref="F50:I50"/>
    <mergeCell ref="A122:B123"/>
    <mergeCell ref="C122:D123"/>
    <mergeCell ref="A119:B119"/>
    <mergeCell ref="O57:R57"/>
    <mergeCell ref="K55:L55"/>
    <mergeCell ref="K56:K57"/>
    <mergeCell ref="L56:L57"/>
    <mergeCell ref="F116:I116"/>
    <mergeCell ref="M107:O107"/>
    <mergeCell ref="M108:O108"/>
    <mergeCell ref="C90:D91"/>
    <mergeCell ref="F91:I91"/>
    <mergeCell ref="C119:D119"/>
    <mergeCell ref="A120:B120"/>
    <mergeCell ref="C120:D120"/>
    <mergeCell ref="A121:B121"/>
    <mergeCell ref="C121:D121"/>
    <mergeCell ref="A117:B117"/>
    <mergeCell ref="C117:D117"/>
    <mergeCell ref="A118:D118"/>
    <mergeCell ref="A89:B89"/>
    <mergeCell ref="C89:D89"/>
    <mergeCell ref="A115:B115"/>
    <mergeCell ref="C115:D115"/>
    <mergeCell ref="A116:B116"/>
    <mergeCell ref="M44:O44"/>
    <mergeCell ref="C116:D116"/>
    <mergeCell ref="A114:D114"/>
    <mergeCell ref="A112:B113"/>
    <mergeCell ref="A90:B91"/>
    <mergeCell ref="C83:D83"/>
    <mergeCell ref="F84:I84"/>
    <mergeCell ref="A85:B85"/>
    <mergeCell ref="A87:B87"/>
    <mergeCell ref="C87:D87"/>
    <mergeCell ref="A88:B88"/>
    <mergeCell ref="C88:D88"/>
    <mergeCell ref="G98:H98"/>
    <mergeCell ref="F100:I100"/>
    <mergeCell ref="F106:I106"/>
    <mergeCell ref="K105:L105"/>
    <mergeCell ref="F101:I101"/>
    <mergeCell ref="C80:C81"/>
    <mergeCell ref="C84:D84"/>
    <mergeCell ref="F80:I80"/>
    <mergeCell ref="A82:D82"/>
    <mergeCell ref="A83:B83"/>
    <mergeCell ref="A57:B57"/>
    <mergeCell ref="C57:D57"/>
    <mergeCell ref="A58:B59"/>
    <mergeCell ref="C58:D59"/>
    <mergeCell ref="F69:I69"/>
    <mergeCell ref="D78:D79"/>
    <mergeCell ref="A74:B75"/>
    <mergeCell ref="C74:C75"/>
    <mergeCell ref="D74:D75"/>
    <mergeCell ref="G66:H66"/>
    <mergeCell ref="A68:D69"/>
    <mergeCell ref="G93:H93"/>
    <mergeCell ref="C94:D96"/>
    <mergeCell ref="F81:I81"/>
    <mergeCell ref="C85:D85"/>
    <mergeCell ref="A86:D86"/>
    <mergeCell ref="F89:I89"/>
    <mergeCell ref="F86:I86"/>
    <mergeCell ref="F85:I85"/>
    <mergeCell ref="A84:B84"/>
    <mergeCell ref="W6:Y6"/>
    <mergeCell ref="A56:B56"/>
    <mergeCell ref="C56:D56"/>
    <mergeCell ref="M40:N40"/>
    <mergeCell ref="P38:Q38"/>
    <mergeCell ref="P123:R123"/>
    <mergeCell ref="F121:I121"/>
    <mergeCell ref="F119:I119"/>
    <mergeCell ref="M105:O105"/>
    <mergeCell ref="F82:I82"/>
    <mergeCell ref="K117:L117"/>
    <mergeCell ref="K118:L118"/>
    <mergeCell ref="O116:R116"/>
    <mergeCell ref="F117:I117"/>
    <mergeCell ref="O118:R118"/>
    <mergeCell ref="F118:I118"/>
    <mergeCell ref="O117:R117"/>
    <mergeCell ref="K111:L111"/>
    <mergeCell ref="F111:I111"/>
    <mergeCell ref="C112:C113"/>
    <mergeCell ref="D112:D113"/>
    <mergeCell ref="K112:L112"/>
    <mergeCell ref="O111:R111"/>
    <mergeCell ref="O112:R112"/>
    <mergeCell ref="A110:B111"/>
    <mergeCell ref="C110:C111"/>
    <mergeCell ref="D110:D111"/>
    <mergeCell ref="F104:I104"/>
    <mergeCell ref="A108:B109"/>
    <mergeCell ref="C108:C109"/>
    <mergeCell ref="D108:D109"/>
    <mergeCell ref="F105:I105"/>
    <mergeCell ref="A106:B107"/>
    <mergeCell ref="C106:C107"/>
    <mergeCell ref="A100:D101"/>
    <mergeCell ref="D106:D107"/>
    <mergeCell ref="F108:I108"/>
    <mergeCell ref="K107:L107"/>
    <mergeCell ref="A104:B105"/>
    <mergeCell ref="C104:C105"/>
    <mergeCell ref="D104:D105"/>
    <mergeCell ref="K102:L102"/>
    <mergeCell ref="H107:I107"/>
    <mergeCell ref="K106:L106"/>
    <mergeCell ref="I94:J97"/>
    <mergeCell ref="F90:I90"/>
    <mergeCell ref="K77:L77"/>
    <mergeCell ref="A102:B103"/>
    <mergeCell ref="C102:C103"/>
    <mergeCell ref="D102:D103"/>
    <mergeCell ref="H102:I102"/>
    <mergeCell ref="K103:L103"/>
    <mergeCell ref="F83:I83"/>
    <mergeCell ref="A80:B81"/>
    <mergeCell ref="F87:I87"/>
    <mergeCell ref="F88:I88"/>
    <mergeCell ref="S6:V6"/>
    <mergeCell ref="M39:O39"/>
    <mergeCell ref="P39:R39"/>
    <mergeCell ref="K87:L87"/>
    <mergeCell ref="K88:L88"/>
    <mergeCell ref="F79:I79"/>
    <mergeCell ref="I66:J66"/>
    <mergeCell ref="F51:I51"/>
    <mergeCell ref="K109:L109"/>
    <mergeCell ref="O87:R87"/>
    <mergeCell ref="O88:R88"/>
    <mergeCell ref="K101:L101"/>
    <mergeCell ref="G94:H97"/>
    <mergeCell ref="K94:K97"/>
    <mergeCell ref="L94:L97"/>
    <mergeCell ref="I93:J93"/>
    <mergeCell ref="P101:R101"/>
    <mergeCell ref="O89:R89"/>
    <mergeCell ref="F114:I114"/>
    <mergeCell ref="A76:B77"/>
    <mergeCell ref="C76:C77"/>
    <mergeCell ref="D76:D77"/>
    <mergeCell ref="F76:I76"/>
    <mergeCell ref="D80:D81"/>
    <mergeCell ref="A78:B79"/>
    <mergeCell ref="C78:C79"/>
    <mergeCell ref="F112:I112"/>
    <mergeCell ref="F113:I113"/>
    <mergeCell ref="F75:I75"/>
    <mergeCell ref="M102:N102"/>
    <mergeCell ref="P102:Q102"/>
    <mergeCell ref="I98:J98"/>
    <mergeCell ref="O90:R90"/>
    <mergeCell ref="P77:R77"/>
    <mergeCell ref="K99:O99"/>
    <mergeCell ref="M101:O101"/>
    <mergeCell ref="O81:R81"/>
    <mergeCell ref="K86:L86"/>
    <mergeCell ref="F74:I74"/>
    <mergeCell ref="A72:B73"/>
    <mergeCell ref="C72:C73"/>
    <mergeCell ref="D72:D73"/>
    <mergeCell ref="F72:I72"/>
    <mergeCell ref="M72:N72"/>
    <mergeCell ref="K74:L74"/>
    <mergeCell ref="M74:N74"/>
    <mergeCell ref="K73:L73"/>
    <mergeCell ref="M73:O73"/>
    <mergeCell ref="P73:R73"/>
    <mergeCell ref="K90:K91"/>
    <mergeCell ref="L90:L91"/>
    <mergeCell ref="P74:R74"/>
    <mergeCell ref="P75:R75"/>
    <mergeCell ref="P76:R76"/>
    <mergeCell ref="M77:O77"/>
    <mergeCell ref="K80:L80"/>
    <mergeCell ref="K83:L83"/>
    <mergeCell ref="O86:R86"/>
    <mergeCell ref="P69:R69"/>
    <mergeCell ref="M104:N104"/>
    <mergeCell ref="F71:I71"/>
    <mergeCell ref="K69:L69"/>
    <mergeCell ref="K81:L81"/>
    <mergeCell ref="K89:L89"/>
    <mergeCell ref="P72:R72"/>
    <mergeCell ref="K100:R100"/>
    <mergeCell ref="K71:L71"/>
    <mergeCell ref="P71:R71"/>
    <mergeCell ref="A70:B71"/>
    <mergeCell ref="C70:C71"/>
    <mergeCell ref="D70:D71"/>
    <mergeCell ref="H70:I70"/>
    <mergeCell ref="F103:I103"/>
    <mergeCell ref="F55:I55"/>
    <mergeCell ref="F68:I68"/>
    <mergeCell ref="F59:I59"/>
    <mergeCell ref="G61:H61"/>
    <mergeCell ref="I61:J61"/>
    <mergeCell ref="O59:R59"/>
    <mergeCell ref="O46:R46"/>
    <mergeCell ref="C62:D64"/>
    <mergeCell ref="G62:H65"/>
    <mergeCell ref="I62:J65"/>
    <mergeCell ref="K62:K65"/>
    <mergeCell ref="L62:L65"/>
    <mergeCell ref="C55:D55"/>
    <mergeCell ref="F47:I47"/>
    <mergeCell ref="K59:L59"/>
    <mergeCell ref="O55:R55"/>
    <mergeCell ref="F52:I52"/>
    <mergeCell ref="F53:I53"/>
    <mergeCell ref="F57:I57"/>
    <mergeCell ref="K54:L54"/>
    <mergeCell ref="O58:R58"/>
    <mergeCell ref="K53:L53"/>
    <mergeCell ref="A53:B53"/>
    <mergeCell ref="C53:D53"/>
    <mergeCell ref="A54:D54"/>
    <mergeCell ref="A52:B52"/>
    <mergeCell ref="F56:I56"/>
    <mergeCell ref="O52:R52"/>
    <mergeCell ref="O53:R53"/>
    <mergeCell ref="O54:R54"/>
    <mergeCell ref="F54:I54"/>
    <mergeCell ref="A55:B55"/>
    <mergeCell ref="A48:B49"/>
    <mergeCell ref="C48:C49"/>
    <mergeCell ref="D48:D49"/>
    <mergeCell ref="A50:D50"/>
    <mergeCell ref="C52:D52"/>
    <mergeCell ref="A46:B47"/>
    <mergeCell ref="C46:C47"/>
    <mergeCell ref="D46:D47"/>
    <mergeCell ref="A51:B51"/>
    <mergeCell ref="C51:D51"/>
    <mergeCell ref="A44:B45"/>
    <mergeCell ref="C44:C45"/>
    <mergeCell ref="D44:D45"/>
    <mergeCell ref="C38:C39"/>
    <mergeCell ref="D38:D39"/>
    <mergeCell ref="A40:B41"/>
    <mergeCell ref="C40:C41"/>
    <mergeCell ref="A42:B43"/>
    <mergeCell ref="C42:C43"/>
    <mergeCell ref="D42:D43"/>
    <mergeCell ref="D40:D41"/>
    <mergeCell ref="A36:D37"/>
    <mergeCell ref="K37:L37"/>
    <mergeCell ref="M37:O37"/>
    <mergeCell ref="P37:R37"/>
    <mergeCell ref="H38:I38"/>
    <mergeCell ref="F37:I37"/>
    <mergeCell ref="F36:I36"/>
    <mergeCell ref="K36:R36"/>
    <mergeCell ref="M38:N38"/>
    <mergeCell ref="A38:B39"/>
    <mergeCell ref="K39:L39"/>
    <mergeCell ref="F40:I40"/>
    <mergeCell ref="O80:R80"/>
    <mergeCell ref="O84:R84"/>
    <mergeCell ref="O85:R85"/>
    <mergeCell ref="F39:I39"/>
    <mergeCell ref="M75:O75"/>
    <mergeCell ref="M76:O76"/>
    <mergeCell ref="F73:I73"/>
    <mergeCell ref="B29:D29"/>
    <mergeCell ref="G29:H29"/>
    <mergeCell ref="I29:J29"/>
    <mergeCell ref="A30:D34"/>
    <mergeCell ref="E30:F30"/>
    <mergeCell ref="G30:H33"/>
    <mergeCell ref="I30:J33"/>
    <mergeCell ref="E31:F34"/>
    <mergeCell ref="G34:H34"/>
    <mergeCell ref="L20:L23"/>
    <mergeCell ref="E21:F24"/>
    <mergeCell ref="K25:K28"/>
    <mergeCell ref="L25:L28"/>
    <mergeCell ref="K31:K33"/>
    <mergeCell ref="L30:L33"/>
    <mergeCell ref="E26:F29"/>
    <mergeCell ref="B24:D24"/>
    <mergeCell ref="G24:H24"/>
    <mergeCell ref="I24:J24"/>
    <mergeCell ref="E25:F25"/>
    <mergeCell ref="G25:H28"/>
    <mergeCell ref="I25:J28"/>
    <mergeCell ref="G19:H19"/>
    <mergeCell ref="I19:J19"/>
    <mergeCell ref="E20:F20"/>
    <mergeCell ref="G20:H23"/>
    <mergeCell ref="I20:J23"/>
    <mergeCell ref="K20:K23"/>
    <mergeCell ref="K10:K13"/>
    <mergeCell ref="L10:L13"/>
    <mergeCell ref="E11:F14"/>
    <mergeCell ref="B14:D14"/>
    <mergeCell ref="I14:J14"/>
    <mergeCell ref="E15:F15"/>
    <mergeCell ref="G15:H18"/>
    <mergeCell ref="I15:J18"/>
    <mergeCell ref="K15:K18"/>
    <mergeCell ref="L15:L18"/>
    <mergeCell ref="G9:H9"/>
    <mergeCell ref="I9:J9"/>
    <mergeCell ref="A10:A29"/>
    <mergeCell ref="E10:F10"/>
    <mergeCell ref="G10:H14"/>
    <mergeCell ref="I10:J13"/>
    <mergeCell ref="E16:F19"/>
    <mergeCell ref="B17:D17"/>
    <mergeCell ref="B18:D18"/>
    <mergeCell ref="B19:D19"/>
    <mergeCell ref="F1:M5"/>
    <mergeCell ref="Q5:R5"/>
    <mergeCell ref="A7:D9"/>
    <mergeCell ref="E7:F9"/>
    <mergeCell ref="K7:K9"/>
    <mergeCell ref="M7:O7"/>
    <mergeCell ref="P7:R8"/>
    <mergeCell ref="G8:H8"/>
    <mergeCell ref="I8:J8"/>
    <mergeCell ref="L8:L9"/>
    <mergeCell ref="I34:J34"/>
    <mergeCell ref="P43:R43"/>
    <mergeCell ref="P44:R44"/>
    <mergeCell ref="P42:R42"/>
    <mergeCell ref="P40:R40"/>
    <mergeCell ref="F41:I41"/>
    <mergeCell ref="M35:R35"/>
    <mergeCell ref="K43:L43"/>
    <mergeCell ref="K44:L44"/>
    <mergeCell ref="M45:O45"/>
    <mergeCell ref="P45:R45"/>
    <mergeCell ref="M69:O69"/>
    <mergeCell ref="M71:O71"/>
    <mergeCell ref="K67:N67"/>
    <mergeCell ref="K68:R68"/>
    <mergeCell ref="M70:N70"/>
    <mergeCell ref="K70:L70"/>
    <mergeCell ref="P70:Q70"/>
    <mergeCell ref="O56:R56"/>
    <mergeCell ref="F122:I122"/>
    <mergeCell ref="P109:R109"/>
    <mergeCell ref="K114:L114"/>
    <mergeCell ref="K119:L119"/>
    <mergeCell ref="K120:L120"/>
    <mergeCell ref="K121:K122"/>
    <mergeCell ref="L121:L122"/>
    <mergeCell ref="O115:R115"/>
    <mergeCell ref="F115:I115"/>
    <mergeCell ref="K110:L110"/>
  </mergeCells>
  <printOptions/>
  <pageMargins left="1.25" right="0.2755905511811024" top="0.26" bottom="0.23" header="0.11811023622047245" footer="0.15748031496062992"/>
  <pageSetup horizontalDpi="600" verticalDpi="600" orientation="landscape" paperSize="9" scale="70" r:id="rId2"/>
  <rowBreaks count="1" manualBreakCount="1">
    <brk id="59" max="17" man="1"/>
  </rowBreaks>
  <drawing r:id="rId1"/>
</worksheet>
</file>

<file path=xl/worksheets/sheet10.xml><?xml version="1.0" encoding="utf-8"?>
<worksheet xmlns="http://schemas.openxmlformats.org/spreadsheetml/2006/main" xmlns:r="http://schemas.openxmlformats.org/officeDocument/2006/relationships">
  <sheetPr>
    <tabColor rgb="FFFF0000"/>
  </sheetPr>
  <dimension ref="A1:R51"/>
  <sheetViews>
    <sheetView zoomScale="85" zoomScaleNormal="85" zoomScalePageLayoutView="0" workbookViewId="0" topLeftCell="A13">
      <selection activeCell="Q18" sqref="Q18"/>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314</v>
      </c>
      <c r="H1" s="1158"/>
      <c r="I1" s="1158"/>
      <c r="J1" s="1158"/>
      <c r="K1" s="1158"/>
      <c r="L1" s="1158"/>
      <c r="M1" s="205"/>
      <c r="N1" s="205"/>
      <c r="O1" s="205"/>
      <c r="P1" s="205"/>
      <c r="Q1" s="205"/>
      <c r="R1" s="205"/>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201</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f>C34*30</f>
        <v>24660</v>
      </c>
      <c r="O8" s="217">
        <f>D34*30</f>
        <v>22260</v>
      </c>
      <c r="P8" s="208">
        <v>1</v>
      </c>
      <c r="Q8" s="225">
        <f>K8+L8+N8</f>
        <v>45660</v>
      </c>
      <c r="R8" s="226">
        <f>I8+K8+L8+O8</f>
        <v>57960</v>
      </c>
    </row>
    <row r="9" spans="1:18" ht="14.25">
      <c r="A9" s="1174"/>
      <c r="B9" s="99"/>
      <c r="C9" s="100"/>
      <c r="D9" s="101"/>
      <c r="E9" s="1106" t="s">
        <v>12</v>
      </c>
      <c r="F9" s="1144"/>
      <c r="G9" s="894"/>
      <c r="H9" s="895"/>
      <c r="I9" s="595"/>
      <c r="J9" s="596"/>
      <c r="K9" s="619"/>
      <c r="L9" s="1104"/>
      <c r="M9" s="87">
        <v>2</v>
      </c>
      <c r="N9" s="218">
        <f>C36*30</f>
        <v>26880</v>
      </c>
      <c r="O9" s="219">
        <f>D36*30</f>
        <v>24420</v>
      </c>
      <c r="P9" s="87">
        <v>2</v>
      </c>
      <c r="Q9" s="227">
        <f>K8+L8+N9</f>
        <v>47880</v>
      </c>
      <c r="R9" s="218">
        <f>I8+K8+L8+O9</f>
        <v>60120</v>
      </c>
    </row>
    <row r="10" spans="1:18" ht="14.25">
      <c r="A10" s="1174"/>
      <c r="B10" s="102" t="s">
        <v>3</v>
      </c>
      <c r="C10" s="101"/>
      <c r="D10" s="101"/>
      <c r="E10" s="1108"/>
      <c r="F10" s="1145"/>
      <c r="G10" s="894"/>
      <c r="H10" s="895"/>
      <c r="I10" s="595"/>
      <c r="J10" s="596"/>
      <c r="K10" s="619"/>
      <c r="L10" s="1104"/>
      <c r="M10" s="209">
        <v>3</v>
      </c>
      <c r="N10" s="220">
        <f>C38*30</f>
        <v>28770</v>
      </c>
      <c r="O10" s="220">
        <f>D38*30</f>
        <v>26280</v>
      </c>
      <c r="P10" s="209">
        <v>3</v>
      </c>
      <c r="Q10" s="220">
        <f>K8+L8+N10</f>
        <v>49770</v>
      </c>
      <c r="R10" s="220">
        <f>I8+K8+L8+O10</f>
        <v>61980</v>
      </c>
    </row>
    <row r="11" spans="1:18" ht="14.25">
      <c r="A11" s="1174"/>
      <c r="B11" s="102"/>
      <c r="C11" s="101"/>
      <c r="D11" s="101"/>
      <c r="E11" s="1108"/>
      <c r="F11" s="1145"/>
      <c r="G11" s="894"/>
      <c r="H11" s="895"/>
      <c r="I11" s="595"/>
      <c r="J11" s="596"/>
      <c r="K11" s="619"/>
      <c r="L11" s="1105"/>
      <c r="M11" s="87">
        <v>4</v>
      </c>
      <c r="N11" s="218">
        <f>C40*30</f>
        <v>30450</v>
      </c>
      <c r="O11" s="218">
        <f>D40*30</f>
        <v>27960</v>
      </c>
      <c r="P11" s="87">
        <v>4</v>
      </c>
      <c r="Q11" s="228">
        <f>K8+L8+N11</f>
        <v>51450</v>
      </c>
      <c r="R11" s="218">
        <f>I8+K8+L8+O11</f>
        <v>63660</v>
      </c>
    </row>
    <row r="12" spans="1:18" ht="15" thickBot="1">
      <c r="A12" s="1174"/>
      <c r="B12" s="1131" t="s">
        <v>202</v>
      </c>
      <c r="C12" s="1132"/>
      <c r="D12" s="1133"/>
      <c r="E12" s="1110"/>
      <c r="F12" s="1146"/>
      <c r="G12" s="894"/>
      <c r="H12" s="895"/>
      <c r="I12" s="888" t="s">
        <v>54</v>
      </c>
      <c r="J12" s="889"/>
      <c r="K12" s="66" t="s">
        <v>57</v>
      </c>
      <c r="L12" s="90" t="s">
        <v>61</v>
      </c>
      <c r="M12" s="210">
        <v>5</v>
      </c>
      <c r="N12" s="221">
        <f>C42*30</f>
        <v>32100</v>
      </c>
      <c r="O12" s="221">
        <f>D42*30</f>
        <v>29640</v>
      </c>
      <c r="P12" s="210">
        <v>5</v>
      </c>
      <c r="Q12" s="229">
        <f>K8+L8+N12</f>
        <v>53100</v>
      </c>
      <c r="R12" s="221">
        <f>I8+K8+L8+O12</f>
        <v>65340</v>
      </c>
    </row>
    <row r="13" spans="1:18" ht="14.25">
      <c r="A13" s="1174"/>
      <c r="B13" s="103" t="s">
        <v>4</v>
      </c>
      <c r="C13" s="104"/>
      <c r="D13" s="111"/>
      <c r="E13" s="744" t="s">
        <v>11</v>
      </c>
      <c r="F13" s="745"/>
      <c r="G13" s="1134">
        <v>11100</v>
      </c>
      <c r="H13" s="1135"/>
      <c r="I13" s="1134">
        <v>14700</v>
      </c>
      <c r="J13" s="1135"/>
      <c r="K13" s="1138">
        <v>11700</v>
      </c>
      <c r="L13" s="1103">
        <v>12000</v>
      </c>
      <c r="M13" s="86">
        <v>1</v>
      </c>
      <c r="N13" s="222">
        <f>C34*30</f>
        <v>24660</v>
      </c>
      <c r="O13" s="222">
        <f>D34*30</f>
        <v>22260</v>
      </c>
      <c r="P13" s="86">
        <v>1</v>
      </c>
      <c r="Q13" s="230">
        <f>SUM(G13+K13+L13+N13)</f>
        <v>59460</v>
      </c>
      <c r="R13" s="230">
        <f>I13+K13+L13+O13</f>
        <v>60660</v>
      </c>
    </row>
    <row r="14" spans="1:18" ht="14.25">
      <c r="A14" s="1174"/>
      <c r="B14" s="102" t="s">
        <v>5</v>
      </c>
      <c r="C14" s="101"/>
      <c r="D14" s="112"/>
      <c r="E14" s="1106" t="s">
        <v>13</v>
      </c>
      <c r="F14" s="1107"/>
      <c r="G14" s="595"/>
      <c r="H14" s="596"/>
      <c r="I14" s="595"/>
      <c r="J14" s="596"/>
      <c r="K14" s="619"/>
      <c r="L14" s="1104"/>
      <c r="M14" s="209">
        <v>2</v>
      </c>
      <c r="N14" s="220">
        <f>C36*30</f>
        <v>26880</v>
      </c>
      <c r="O14" s="223">
        <f>D36*30</f>
        <v>24420</v>
      </c>
      <c r="P14" s="209">
        <v>2</v>
      </c>
      <c r="Q14" s="220">
        <f>SUM(G13+K13+L13+N14)</f>
        <v>61680</v>
      </c>
      <c r="R14" s="220">
        <f>I13+K13+L13+O14</f>
        <v>62820</v>
      </c>
    </row>
    <row r="15" spans="1:18" ht="14.25">
      <c r="A15" s="1174"/>
      <c r="B15" s="1124"/>
      <c r="C15" s="896"/>
      <c r="D15" s="1125"/>
      <c r="E15" s="1108"/>
      <c r="F15" s="1109"/>
      <c r="G15" s="595"/>
      <c r="H15" s="596"/>
      <c r="I15" s="595"/>
      <c r="J15" s="596"/>
      <c r="K15" s="619"/>
      <c r="L15" s="1104"/>
      <c r="M15" s="87">
        <v>3</v>
      </c>
      <c r="N15" s="218">
        <f>C38*30</f>
        <v>28770</v>
      </c>
      <c r="O15" s="218">
        <f>D38*30</f>
        <v>26280</v>
      </c>
      <c r="P15" s="87">
        <v>3</v>
      </c>
      <c r="Q15" s="218">
        <f>SUM(G13+K13+L13+N15)</f>
        <v>63570</v>
      </c>
      <c r="R15" s="231">
        <f>I13+K13+L13+O15</f>
        <v>64680</v>
      </c>
    </row>
    <row r="16" spans="1:18" ht="14.25">
      <c r="A16" s="1174"/>
      <c r="B16" s="1126"/>
      <c r="C16" s="600"/>
      <c r="D16" s="1127"/>
      <c r="E16" s="1108"/>
      <c r="F16" s="1109"/>
      <c r="G16" s="595"/>
      <c r="H16" s="596"/>
      <c r="I16" s="595"/>
      <c r="J16" s="596"/>
      <c r="K16" s="619"/>
      <c r="L16" s="1105"/>
      <c r="M16" s="209">
        <v>4</v>
      </c>
      <c r="N16" s="220">
        <f>C40*30</f>
        <v>30450</v>
      </c>
      <c r="O16" s="220">
        <f>D40*30</f>
        <v>27960</v>
      </c>
      <c r="P16" s="209">
        <v>4</v>
      </c>
      <c r="Q16" s="220">
        <f>SUM(G13+K13+L13+N16)</f>
        <v>65250</v>
      </c>
      <c r="R16" s="220">
        <f>I13+K13+L13+O16</f>
        <v>66360</v>
      </c>
    </row>
    <row r="17" spans="1:18" ht="15" thickBot="1">
      <c r="A17" s="1174"/>
      <c r="B17" s="1128" t="s">
        <v>204</v>
      </c>
      <c r="C17" s="1129"/>
      <c r="D17" s="1130"/>
      <c r="E17" s="1110"/>
      <c r="F17" s="1111"/>
      <c r="G17" s="926" t="s">
        <v>138</v>
      </c>
      <c r="H17" s="924"/>
      <c r="I17" s="926" t="s">
        <v>54</v>
      </c>
      <c r="J17" s="924"/>
      <c r="K17" s="91" t="s">
        <v>58</v>
      </c>
      <c r="L17" s="92" t="s">
        <v>61</v>
      </c>
      <c r="M17" s="93">
        <v>5</v>
      </c>
      <c r="N17" s="224">
        <f>C42*30</f>
        <v>32100</v>
      </c>
      <c r="O17" s="224">
        <f>D42*30</f>
        <v>29640</v>
      </c>
      <c r="P17" s="93">
        <v>5</v>
      </c>
      <c r="Q17" s="232">
        <f>SUM(G13+K13+L13+N17)</f>
        <v>66900</v>
      </c>
      <c r="R17" s="233">
        <f>I13+K13+L13+O17</f>
        <v>68040</v>
      </c>
    </row>
    <row r="18" spans="1:18" ht="14.25">
      <c r="A18" s="1174"/>
      <c r="B18" s="102" t="s">
        <v>6</v>
      </c>
      <c r="C18" s="101"/>
      <c r="D18" s="101"/>
      <c r="E18" s="1136" t="s">
        <v>11</v>
      </c>
      <c r="F18" s="1137"/>
      <c r="G18" s="595" t="s">
        <v>203</v>
      </c>
      <c r="H18" s="596"/>
      <c r="I18" s="595">
        <v>39300</v>
      </c>
      <c r="J18" s="596"/>
      <c r="K18" s="619">
        <v>19500</v>
      </c>
      <c r="L18" s="1104">
        <v>12000</v>
      </c>
      <c r="M18" s="207">
        <v>1</v>
      </c>
      <c r="N18" s="217">
        <f>C34*30</f>
        <v>24660</v>
      </c>
      <c r="O18" s="217">
        <f>D34*30</f>
        <v>22260</v>
      </c>
      <c r="P18" s="207">
        <v>1</v>
      </c>
      <c r="Q18" s="226">
        <v>67260</v>
      </c>
      <c r="R18" s="234">
        <f>I18+K18+L18+O18</f>
        <v>93060</v>
      </c>
    </row>
    <row r="19" spans="1:18" ht="14.25">
      <c r="A19" s="1174"/>
      <c r="B19" s="102" t="s">
        <v>137</v>
      </c>
      <c r="C19" s="101"/>
      <c r="D19" s="101"/>
      <c r="E19" s="1106" t="s">
        <v>14</v>
      </c>
      <c r="F19" s="1107"/>
      <c r="G19" s="595"/>
      <c r="H19" s="596"/>
      <c r="I19" s="595"/>
      <c r="J19" s="596"/>
      <c r="K19" s="619"/>
      <c r="L19" s="1104"/>
      <c r="M19" s="87">
        <v>2</v>
      </c>
      <c r="N19" s="218">
        <f>C36*30</f>
        <v>26880</v>
      </c>
      <c r="O19" s="219">
        <f>D36*30</f>
        <v>24420</v>
      </c>
      <c r="P19" s="87">
        <v>2</v>
      </c>
      <c r="Q19" s="218">
        <v>69480</v>
      </c>
      <c r="R19" s="218">
        <f>I18+K18+L18+O19</f>
        <v>95220</v>
      </c>
    </row>
    <row r="20" spans="1:18" ht="14.25">
      <c r="A20" s="1174"/>
      <c r="B20" s="102" t="s">
        <v>8</v>
      </c>
      <c r="C20" s="101"/>
      <c r="D20" s="101"/>
      <c r="E20" s="1108"/>
      <c r="F20" s="1109"/>
      <c r="G20" s="595"/>
      <c r="H20" s="596"/>
      <c r="I20" s="595"/>
      <c r="J20" s="596"/>
      <c r="K20" s="619"/>
      <c r="L20" s="1104"/>
      <c r="M20" s="209">
        <v>3</v>
      </c>
      <c r="N20" s="220">
        <f>C38*30</f>
        <v>28770</v>
      </c>
      <c r="O20" s="220">
        <f>D38*30</f>
        <v>26280</v>
      </c>
      <c r="P20" s="209">
        <v>3</v>
      </c>
      <c r="Q20" s="220">
        <v>71370</v>
      </c>
      <c r="R20" s="220">
        <f>I18+K18+L18+O20</f>
        <v>97080</v>
      </c>
    </row>
    <row r="21" spans="1:18" ht="14.25">
      <c r="A21" s="1174"/>
      <c r="B21" s="102"/>
      <c r="C21" s="101"/>
      <c r="D21" s="101"/>
      <c r="E21" s="1108"/>
      <c r="F21" s="1109"/>
      <c r="G21" s="595"/>
      <c r="H21" s="596"/>
      <c r="I21" s="595"/>
      <c r="J21" s="596"/>
      <c r="K21" s="619"/>
      <c r="L21" s="1105"/>
      <c r="M21" s="87">
        <v>4</v>
      </c>
      <c r="N21" s="218">
        <f>C40*30</f>
        <v>30450</v>
      </c>
      <c r="O21" s="218">
        <f>D40*30</f>
        <v>27960</v>
      </c>
      <c r="P21" s="87">
        <v>4</v>
      </c>
      <c r="Q21" s="218">
        <v>73050</v>
      </c>
      <c r="R21" s="218">
        <f>I18+K18+L18+O21</f>
        <v>98760</v>
      </c>
    </row>
    <row r="22" spans="1:18" ht="15" thickBot="1">
      <c r="A22" s="1174"/>
      <c r="B22" s="1128" t="s">
        <v>204</v>
      </c>
      <c r="C22" s="1129"/>
      <c r="D22" s="1130"/>
      <c r="E22" s="1108"/>
      <c r="F22" s="1109"/>
      <c r="G22" s="888" t="s">
        <v>138</v>
      </c>
      <c r="H22" s="889"/>
      <c r="I22" s="888" t="s">
        <v>112</v>
      </c>
      <c r="J22" s="889"/>
      <c r="K22" s="66" t="s">
        <v>59</v>
      </c>
      <c r="L22" s="90" t="s">
        <v>61</v>
      </c>
      <c r="M22" s="210">
        <v>5</v>
      </c>
      <c r="N22" s="221">
        <f>C42*30</f>
        <v>32100</v>
      </c>
      <c r="O22" s="221">
        <f>D42*30</f>
        <v>29640</v>
      </c>
      <c r="P22" s="210">
        <v>5</v>
      </c>
      <c r="Q22" s="229">
        <v>74700</v>
      </c>
      <c r="R22" s="220">
        <f>I18+K18+L18+O22</f>
        <v>100440</v>
      </c>
    </row>
    <row r="23" spans="1:18" ht="14.25">
      <c r="A23" s="1112" t="s">
        <v>9</v>
      </c>
      <c r="B23" s="1113"/>
      <c r="C23" s="1113"/>
      <c r="D23" s="1113"/>
      <c r="E23" s="744" t="s">
        <v>11</v>
      </c>
      <c r="F23" s="745"/>
      <c r="G23" s="1134">
        <v>19200</v>
      </c>
      <c r="H23" s="1135"/>
      <c r="I23" s="1134">
        <v>59400</v>
      </c>
      <c r="J23" s="1135"/>
      <c r="K23" s="1102">
        <v>48000</v>
      </c>
      <c r="L23" s="1103">
        <v>12000</v>
      </c>
      <c r="M23" s="86">
        <v>1</v>
      </c>
      <c r="N23" s="222">
        <f>C34*30</f>
        <v>24660</v>
      </c>
      <c r="O23" s="222">
        <f>D34*30</f>
        <v>22260</v>
      </c>
      <c r="P23" s="86">
        <v>1</v>
      </c>
      <c r="Q23" s="230">
        <f>G23+K23+L23+N23</f>
        <v>103860</v>
      </c>
      <c r="R23" s="230">
        <f>I23+K23+L23+O23</f>
        <v>141660</v>
      </c>
    </row>
    <row r="24" spans="1:18" ht="13.5">
      <c r="A24" s="1114"/>
      <c r="B24" s="1115"/>
      <c r="C24" s="1115"/>
      <c r="D24" s="1115"/>
      <c r="E24" s="1106" t="s">
        <v>15</v>
      </c>
      <c r="F24" s="1107"/>
      <c r="G24" s="595"/>
      <c r="H24" s="596"/>
      <c r="I24" s="595"/>
      <c r="J24" s="596"/>
      <c r="K24" s="750"/>
      <c r="L24" s="1104"/>
      <c r="M24" s="209">
        <v>2</v>
      </c>
      <c r="N24" s="220">
        <f>C36*30</f>
        <v>26880</v>
      </c>
      <c r="O24" s="223">
        <f>D36*30</f>
        <v>24420</v>
      </c>
      <c r="P24" s="209">
        <v>2</v>
      </c>
      <c r="Q24" s="220">
        <f>G23+K23+L23+N24</f>
        <v>106080</v>
      </c>
      <c r="R24" s="220">
        <f>I23+K23+L23+O24</f>
        <v>143820</v>
      </c>
    </row>
    <row r="25" spans="1:18" ht="13.5">
      <c r="A25" s="1114"/>
      <c r="B25" s="1115"/>
      <c r="C25" s="1115"/>
      <c r="D25" s="1115"/>
      <c r="E25" s="1108"/>
      <c r="F25" s="1109"/>
      <c r="G25" s="595"/>
      <c r="H25" s="596"/>
      <c r="I25" s="595"/>
      <c r="J25" s="596"/>
      <c r="K25" s="750"/>
      <c r="L25" s="1104"/>
      <c r="M25" s="87">
        <v>3</v>
      </c>
      <c r="N25" s="218">
        <f>C38*30</f>
        <v>28770</v>
      </c>
      <c r="O25" s="218">
        <f>D38*30</f>
        <v>26280</v>
      </c>
      <c r="P25" s="87">
        <v>3</v>
      </c>
      <c r="Q25" s="218">
        <f>G23+K23+L23+N25</f>
        <v>107970</v>
      </c>
      <c r="R25" s="231">
        <f>I23+K23+L23+O25</f>
        <v>145680</v>
      </c>
    </row>
    <row r="26" spans="1:18" ht="13.5">
      <c r="A26" s="1114"/>
      <c r="B26" s="1115"/>
      <c r="C26" s="1115"/>
      <c r="D26" s="1115"/>
      <c r="E26" s="1108"/>
      <c r="F26" s="1109"/>
      <c r="G26" s="595"/>
      <c r="H26" s="596"/>
      <c r="I26" s="595"/>
      <c r="J26" s="596"/>
      <c r="K26" s="750"/>
      <c r="L26" s="1105"/>
      <c r="M26" s="209">
        <v>4</v>
      </c>
      <c r="N26" s="220">
        <f>C40*30</f>
        <v>30450</v>
      </c>
      <c r="O26" s="220">
        <f>D40*30</f>
        <v>27960</v>
      </c>
      <c r="P26" s="209">
        <v>4</v>
      </c>
      <c r="Q26" s="220">
        <f>G23+K23+L23+N26</f>
        <v>109650</v>
      </c>
      <c r="R26" s="220">
        <f>I23+K23+L23+O26</f>
        <v>147360</v>
      </c>
    </row>
    <row r="27" spans="1:18" ht="15" thickBot="1">
      <c r="A27" s="1116"/>
      <c r="B27" s="1117"/>
      <c r="C27" s="1117"/>
      <c r="D27" s="1117"/>
      <c r="E27" s="1110"/>
      <c r="F27" s="1111"/>
      <c r="G27" s="926" t="s">
        <v>53</v>
      </c>
      <c r="H27" s="924"/>
      <c r="I27" s="926" t="s">
        <v>311</v>
      </c>
      <c r="J27" s="924"/>
      <c r="K27" s="94" t="s">
        <v>312</v>
      </c>
      <c r="L27" s="95" t="s">
        <v>61</v>
      </c>
      <c r="M27" s="93">
        <v>5</v>
      </c>
      <c r="N27" s="224">
        <f>C42*30</f>
        <v>32100</v>
      </c>
      <c r="O27" s="224">
        <f>D42*30</f>
        <v>29640</v>
      </c>
      <c r="P27" s="93">
        <v>5</v>
      </c>
      <c r="Q27" s="232">
        <f>G23+K23+L23+N27</f>
        <v>111300</v>
      </c>
      <c r="R27" s="233">
        <f>I23+K23+L23+O27</f>
        <v>149040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070" t="s">
        <v>122</v>
      </c>
      <c r="L31" s="1071"/>
      <c r="M31" s="1099" t="s">
        <v>120</v>
      </c>
      <c r="N31" s="1100"/>
      <c r="O31" s="1100"/>
      <c r="P31" s="1099" t="s">
        <v>131</v>
      </c>
      <c r="Q31" s="1100"/>
      <c r="R31" s="1101"/>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323</v>
      </c>
      <c r="Q32" s="1024"/>
      <c r="R32" s="1025"/>
    </row>
    <row r="33" spans="2:18" ht="14.25" thickBot="1">
      <c r="B33" s="772"/>
      <c r="C33" s="626"/>
      <c r="D33" s="1063"/>
      <c r="E33" s="105"/>
      <c r="F33" s="772" t="s">
        <v>188</v>
      </c>
      <c r="G33" s="771"/>
      <c r="H33" s="772" t="s">
        <v>188</v>
      </c>
      <c r="I33" s="771"/>
      <c r="J33" s="139"/>
      <c r="K33" s="772" t="s">
        <v>210</v>
      </c>
      <c r="L33" s="771"/>
      <c r="M33" s="1070" t="s">
        <v>121</v>
      </c>
      <c r="N33" s="1072"/>
      <c r="O33" s="1072"/>
      <c r="P33" s="1096" t="s">
        <v>211</v>
      </c>
      <c r="Q33" s="1097"/>
      <c r="R33" s="1098"/>
    </row>
    <row r="34" spans="2:18" ht="14.25" customHeight="1" thickBot="1">
      <c r="B34" s="667">
        <v>1</v>
      </c>
      <c r="C34" s="665">
        <v>822</v>
      </c>
      <c r="D34" s="1075">
        <v>742</v>
      </c>
      <c r="E34" s="105"/>
      <c r="F34" s="1009" t="s">
        <v>249</v>
      </c>
      <c r="G34" s="1010"/>
      <c r="H34" s="1009" t="s">
        <v>248</v>
      </c>
      <c r="I34" s="1010"/>
      <c r="J34" s="139"/>
      <c r="K34" s="1094" t="s">
        <v>125</v>
      </c>
      <c r="L34" s="1095"/>
      <c r="M34" s="1004" t="s">
        <v>214</v>
      </c>
      <c r="N34" s="1005"/>
      <c r="O34" s="1005"/>
      <c r="P34" s="1004" t="s">
        <v>245</v>
      </c>
      <c r="Q34" s="1005"/>
      <c r="R34" s="1006"/>
    </row>
    <row r="35" spans="2:18" ht="14.25" customHeight="1" thickBot="1">
      <c r="B35" s="667"/>
      <c r="C35" s="665"/>
      <c r="D35" s="1075"/>
      <c r="E35" s="105"/>
      <c r="F35" s="1092" t="s">
        <v>247</v>
      </c>
      <c r="G35" s="1092"/>
      <c r="H35" s="1092"/>
      <c r="I35" s="1092"/>
      <c r="J35" s="119"/>
      <c r="K35" s="1009" t="s">
        <v>182</v>
      </c>
      <c r="L35" s="1010"/>
      <c r="M35" s="1070" t="s">
        <v>217</v>
      </c>
      <c r="N35" s="1072"/>
      <c r="O35" s="1072"/>
      <c r="P35" s="1070" t="s">
        <v>246</v>
      </c>
      <c r="Q35" s="1072"/>
      <c r="R35" s="1071"/>
    </row>
    <row r="36" spans="2:18" ht="21.75" customHeight="1">
      <c r="B36" s="1041">
        <v>2</v>
      </c>
      <c r="C36" s="665">
        <v>896</v>
      </c>
      <c r="D36" s="1075">
        <v>814</v>
      </c>
      <c r="E36" s="105"/>
      <c r="F36" s="1093"/>
      <c r="G36" s="1093"/>
      <c r="H36" s="1093"/>
      <c r="I36" s="1093"/>
      <c r="J36" s="139"/>
      <c r="K36" s="236" t="s">
        <v>325</v>
      </c>
      <c r="L36" s="121"/>
      <c r="M36" s="122"/>
      <c r="N36" s="117"/>
      <c r="O36" s="122"/>
      <c r="P36" s="998"/>
      <c r="Q36" s="998"/>
      <c r="R36" s="998"/>
    </row>
    <row r="37" spans="2:18" ht="11.25" customHeight="1" thickBot="1">
      <c r="B37" s="1041"/>
      <c r="C37" s="665"/>
      <c r="D37" s="1075"/>
      <c r="E37" s="105"/>
      <c r="F37" s="212"/>
      <c r="G37" s="212"/>
      <c r="H37" s="166"/>
      <c r="I37" s="119"/>
      <c r="J37" s="119"/>
      <c r="K37" s="237" t="s">
        <v>324</v>
      </c>
      <c r="L37" s="238"/>
      <c r="M37" s="238"/>
      <c r="N37" s="238"/>
      <c r="O37" s="214"/>
      <c r="P37" s="214"/>
      <c r="Q37" s="214"/>
      <c r="R37" s="214"/>
    </row>
    <row r="38" spans="2:18" ht="14.25" thickBot="1">
      <c r="B38" s="1041">
        <v>3</v>
      </c>
      <c r="C38" s="665">
        <v>959</v>
      </c>
      <c r="D38" s="1075">
        <v>876</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250</v>
      </c>
      <c r="I39" s="1082"/>
      <c r="J39" s="166"/>
      <c r="K39" s="1070" t="s">
        <v>320</v>
      </c>
      <c r="L39" s="1071"/>
      <c r="M39" s="1070" t="s">
        <v>162</v>
      </c>
      <c r="N39" s="1072"/>
      <c r="O39" s="1071"/>
      <c r="P39" s="1086" t="s">
        <v>255</v>
      </c>
      <c r="Q39" s="1087"/>
      <c r="R39" s="1088"/>
    </row>
    <row r="40" spans="2:18" ht="14.25" thickBot="1">
      <c r="B40" s="1041">
        <v>4</v>
      </c>
      <c r="C40" s="665">
        <v>1015</v>
      </c>
      <c r="D40" s="1075">
        <v>932</v>
      </c>
      <c r="E40" s="105"/>
      <c r="F40" s="1085" t="s">
        <v>151</v>
      </c>
      <c r="G40" s="1081"/>
      <c r="H40" s="1081" t="s">
        <v>251</v>
      </c>
      <c r="I40" s="1082"/>
      <c r="J40" s="166"/>
      <c r="K40" s="968" t="s">
        <v>163</v>
      </c>
      <c r="L40" s="970"/>
      <c r="M40" s="968" t="s">
        <v>221</v>
      </c>
      <c r="N40" s="969"/>
      <c r="O40" s="970"/>
      <c r="P40" s="1068" t="s">
        <v>254</v>
      </c>
      <c r="Q40" s="1068"/>
      <c r="R40" s="1069"/>
    </row>
    <row r="41" spans="2:18" ht="14.25" thickBot="1">
      <c r="B41" s="1041"/>
      <c r="C41" s="665"/>
      <c r="D41" s="1075"/>
      <c r="E41" s="105"/>
      <c r="F41" s="1079" t="s">
        <v>152</v>
      </c>
      <c r="G41" s="1080"/>
      <c r="H41" s="1081" t="s">
        <v>252</v>
      </c>
      <c r="I41" s="1082"/>
      <c r="J41" s="166"/>
      <c r="K41" s="1083" t="s">
        <v>256</v>
      </c>
      <c r="L41" s="1084"/>
      <c r="M41" s="1070" t="s">
        <v>168</v>
      </c>
      <c r="N41" s="1072"/>
      <c r="O41" s="1072"/>
      <c r="P41" s="968" t="s">
        <v>225</v>
      </c>
      <c r="Q41" s="969"/>
      <c r="R41" s="970"/>
    </row>
    <row r="42" spans="2:18" ht="13.5">
      <c r="B42" s="1041">
        <v>5</v>
      </c>
      <c r="C42" s="665">
        <v>1070</v>
      </c>
      <c r="D42" s="1075">
        <v>988</v>
      </c>
      <c r="E42" s="105"/>
      <c r="F42" s="982" t="s">
        <v>153</v>
      </c>
      <c r="G42" s="983"/>
      <c r="H42" s="1077" t="s">
        <v>253</v>
      </c>
      <c r="I42" s="1078"/>
      <c r="J42" s="166"/>
      <c r="K42" s="968" t="s">
        <v>164</v>
      </c>
      <c r="L42" s="969"/>
      <c r="M42" s="969"/>
      <c r="N42" s="969"/>
      <c r="O42" s="970"/>
      <c r="P42" s="1094" t="s">
        <v>227</v>
      </c>
      <c r="Q42" s="1189"/>
      <c r="R42" s="1095"/>
    </row>
    <row r="43" spans="2:18" ht="14.25" thickBot="1">
      <c r="B43" s="1045"/>
      <c r="C43" s="1074"/>
      <c r="D43" s="1076"/>
      <c r="E43" s="105"/>
      <c r="F43" s="976"/>
      <c r="G43" s="977"/>
      <c r="H43" s="980"/>
      <c r="I43" s="981"/>
      <c r="J43" s="166"/>
      <c r="K43" s="1009" t="s">
        <v>228</v>
      </c>
      <c r="L43" s="1073"/>
      <c r="M43" s="1073"/>
      <c r="N43" s="1073"/>
      <c r="O43" s="1010"/>
      <c r="P43" s="1070" t="s">
        <v>179</v>
      </c>
      <c r="Q43" s="1072"/>
      <c r="R43" s="1071"/>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70" t="s">
        <v>229</v>
      </c>
      <c r="L45" s="1071"/>
      <c r="M45" s="1070" t="s">
        <v>230</v>
      </c>
      <c r="N45" s="1072"/>
      <c r="O45" s="1071"/>
      <c r="P45" s="1070" t="s">
        <v>231</v>
      </c>
      <c r="Q45" s="1072"/>
      <c r="R45" s="1071"/>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237</v>
      </c>
      <c r="C47" s="946"/>
      <c r="D47" s="946"/>
      <c r="E47" s="946"/>
      <c r="F47" s="946"/>
      <c r="G47" s="946"/>
      <c r="H47" s="946"/>
      <c r="I47" s="947"/>
      <c r="J47" s="166"/>
      <c r="K47" s="1067" t="s">
        <v>233</v>
      </c>
      <c r="L47" s="1068"/>
      <c r="M47" s="1069"/>
      <c r="N47" s="1070" t="s">
        <v>234</v>
      </c>
      <c r="O47" s="1071"/>
      <c r="P47" s="1070" t="s">
        <v>243</v>
      </c>
      <c r="Q47" s="1072"/>
      <c r="R47" s="1071"/>
    </row>
    <row r="48" spans="2:18" ht="13.5">
      <c r="B48" s="945"/>
      <c r="C48" s="946"/>
      <c r="D48" s="946"/>
      <c r="E48" s="946"/>
      <c r="F48" s="946"/>
      <c r="G48" s="946"/>
      <c r="H48" s="946"/>
      <c r="I48" s="947"/>
      <c r="J48" s="166"/>
      <c r="K48" s="1190" t="s">
        <v>319</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2">
    <mergeCell ref="B47:I50"/>
    <mergeCell ref="K47:M47"/>
    <mergeCell ref="N47:O47"/>
    <mergeCell ref="P47:R47"/>
    <mergeCell ref="K48:R51"/>
    <mergeCell ref="K45:L45"/>
    <mergeCell ref="M45:O45"/>
    <mergeCell ref="P45:R45"/>
    <mergeCell ref="B46:I46"/>
    <mergeCell ref="K46:M46"/>
    <mergeCell ref="N46:O46"/>
    <mergeCell ref="P46:R46"/>
    <mergeCell ref="P42:R42"/>
    <mergeCell ref="K43:O43"/>
    <mergeCell ref="P43:R43"/>
    <mergeCell ref="K44:L44"/>
    <mergeCell ref="M44:O44"/>
    <mergeCell ref="P44:R44"/>
    <mergeCell ref="B42:B43"/>
    <mergeCell ref="C42:C43"/>
    <mergeCell ref="D42:D43"/>
    <mergeCell ref="F42:G43"/>
    <mergeCell ref="H42:I43"/>
    <mergeCell ref="K42:O42"/>
    <mergeCell ref="M40:O40"/>
    <mergeCell ref="P40:R40"/>
    <mergeCell ref="F41:G41"/>
    <mergeCell ref="H41:I41"/>
    <mergeCell ref="K41:L41"/>
    <mergeCell ref="M41:O41"/>
    <mergeCell ref="P41:R41"/>
    <mergeCell ref="B40:B41"/>
    <mergeCell ref="C40:C41"/>
    <mergeCell ref="D40:D41"/>
    <mergeCell ref="F40:G40"/>
    <mergeCell ref="H40:I40"/>
    <mergeCell ref="K40:L40"/>
    <mergeCell ref="P38:R38"/>
    <mergeCell ref="F39:G39"/>
    <mergeCell ref="H39:I39"/>
    <mergeCell ref="K39:L39"/>
    <mergeCell ref="M39:O39"/>
    <mergeCell ref="P39:R39"/>
    <mergeCell ref="B36:B37"/>
    <mergeCell ref="C36:C37"/>
    <mergeCell ref="D36:D37"/>
    <mergeCell ref="P36:R36"/>
    <mergeCell ref="B38:B39"/>
    <mergeCell ref="C38:C39"/>
    <mergeCell ref="D38:D39"/>
    <mergeCell ref="F38:I38"/>
    <mergeCell ref="K38:L38"/>
    <mergeCell ref="M38:O38"/>
    <mergeCell ref="M34:O34"/>
    <mergeCell ref="P34:R34"/>
    <mergeCell ref="F35:I36"/>
    <mergeCell ref="K35:L35"/>
    <mergeCell ref="M35:O35"/>
    <mergeCell ref="P35:R35"/>
    <mergeCell ref="B34:B35"/>
    <mergeCell ref="C34:C35"/>
    <mergeCell ref="D34:D35"/>
    <mergeCell ref="F34:G34"/>
    <mergeCell ref="H34:I34"/>
    <mergeCell ref="K34:L34"/>
    <mergeCell ref="P32:R32"/>
    <mergeCell ref="F33:G33"/>
    <mergeCell ref="H33:I33"/>
    <mergeCell ref="K33:L33"/>
    <mergeCell ref="M33:O33"/>
    <mergeCell ref="P33:R33"/>
    <mergeCell ref="K31:L31"/>
    <mergeCell ref="M31:O31"/>
    <mergeCell ref="P31:R31"/>
    <mergeCell ref="B32:B33"/>
    <mergeCell ref="C32:C33"/>
    <mergeCell ref="D32:D33"/>
    <mergeCell ref="F32:G32"/>
    <mergeCell ref="H32:I32"/>
    <mergeCell ref="K32:L32"/>
    <mergeCell ref="M32:O32"/>
    <mergeCell ref="K28:R29"/>
    <mergeCell ref="B29:D29"/>
    <mergeCell ref="E29:F29"/>
    <mergeCell ref="G29:H29"/>
    <mergeCell ref="I29:J29"/>
    <mergeCell ref="B30:D31"/>
    <mergeCell ref="F30:I31"/>
    <mergeCell ref="K30:L30"/>
    <mergeCell ref="M30:O30"/>
    <mergeCell ref="P30:R30"/>
    <mergeCell ref="B17:D17"/>
    <mergeCell ref="G17:H17"/>
    <mergeCell ref="K23:K26"/>
    <mergeCell ref="L23:L26"/>
    <mergeCell ref="E24:F27"/>
    <mergeCell ref="G27:H27"/>
    <mergeCell ref="I27:J27"/>
    <mergeCell ref="B22:D22"/>
    <mergeCell ref="G22:H22"/>
    <mergeCell ref="A23:D27"/>
    <mergeCell ref="E23:F23"/>
    <mergeCell ref="G23:H26"/>
    <mergeCell ref="I23:J26"/>
    <mergeCell ref="A8:A22"/>
    <mergeCell ref="E8:F8"/>
    <mergeCell ref="G8:H12"/>
    <mergeCell ref="E18:F18"/>
    <mergeCell ref="G18:H21"/>
    <mergeCell ref="B16:D16"/>
    <mergeCell ref="I18:J21"/>
    <mergeCell ref="L8:L11"/>
    <mergeCell ref="E9:F12"/>
    <mergeCell ref="I8:J11"/>
    <mergeCell ref="K8:K11"/>
    <mergeCell ref="K18:K21"/>
    <mergeCell ref="L18:L21"/>
    <mergeCell ref="E19:F22"/>
    <mergeCell ref="I22:J22"/>
    <mergeCell ref="B12:D12"/>
    <mergeCell ref="I12:J12"/>
    <mergeCell ref="G13:H16"/>
    <mergeCell ref="I13:J16"/>
    <mergeCell ref="K13:K16"/>
    <mergeCell ref="L13:L16"/>
    <mergeCell ref="E14:F17"/>
    <mergeCell ref="B15:D15"/>
    <mergeCell ref="E13:F13"/>
    <mergeCell ref="I17:J17"/>
    <mergeCell ref="M5:O5"/>
    <mergeCell ref="P5:R6"/>
    <mergeCell ref="G6:H6"/>
    <mergeCell ref="I6:J6"/>
    <mergeCell ref="L6:L7"/>
    <mergeCell ref="G7:H7"/>
    <mergeCell ref="I7:J7"/>
    <mergeCell ref="A1:B1"/>
    <mergeCell ref="G1:L1"/>
    <mergeCell ref="A3:L3"/>
    <mergeCell ref="A5:D7"/>
    <mergeCell ref="E5:F7"/>
    <mergeCell ref="K5:K7"/>
  </mergeCells>
  <printOptions/>
  <pageMargins left="0.7874015748031497" right="0" top="0" bottom="0" header="0.11811023622047245" footer="0.511811023622047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rgb="FF00B0F0"/>
  </sheetPr>
  <dimension ref="A1:R51"/>
  <sheetViews>
    <sheetView zoomScale="85" zoomScaleNormal="85" zoomScalePageLayoutView="0" workbookViewId="0" topLeftCell="A10">
      <selection activeCell="J40" sqref="J40"/>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244</v>
      </c>
      <c r="H1" s="1158"/>
      <c r="I1" s="1158"/>
      <c r="J1" s="1158"/>
      <c r="K1" s="1158"/>
      <c r="L1" s="1158"/>
      <c r="M1" s="205"/>
      <c r="N1" s="205"/>
      <c r="O1" s="205"/>
      <c r="P1" s="205"/>
      <c r="Q1" s="1158"/>
      <c r="R1" s="1158"/>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284</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f>C34*30</f>
        <v>73980</v>
      </c>
      <c r="O8" s="217">
        <f>D34*30</f>
        <v>66780</v>
      </c>
      <c r="P8" s="208">
        <v>1</v>
      </c>
      <c r="Q8" s="225">
        <f>K8+L8+N8</f>
        <v>94980</v>
      </c>
      <c r="R8" s="226">
        <f>I8+K8+L8+O8</f>
        <v>102480</v>
      </c>
    </row>
    <row r="9" spans="1:18" ht="14.25">
      <c r="A9" s="1174"/>
      <c r="B9" s="99"/>
      <c r="C9" s="100"/>
      <c r="D9" s="101"/>
      <c r="E9" s="1106" t="s">
        <v>12</v>
      </c>
      <c r="F9" s="1144"/>
      <c r="G9" s="894"/>
      <c r="H9" s="895"/>
      <c r="I9" s="595"/>
      <c r="J9" s="596"/>
      <c r="K9" s="619"/>
      <c r="L9" s="1104"/>
      <c r="M9" s="87">
        <v>2</v>
      </c>
      <c r="N9" s="218">
        <f>C36*30</f>
        <v>80640</v>
      </c>
      <c r="O9" s="219">
        <f>D36*30</f>
        <v>73260</v>
      </c>
      <c r="P9" s="87">
        <v>2</v>
      </c>
      <c r="Q9" s="227">
        <f>K8+L8+N9</f>
        <v>101640</v>
      </c>
      <c r="R9" s="218">
        <f>I8+K8+L8+O9</f>
        <v>108960</v>
      </c>
    </row>
    <row r="10" spans="1:18" ht="14.25">
      <c r="A10" s="1174"/>
      <c r="B10" s="102" t="s">
        <v>3</v>
      </c>
      <c r="C10" s="101"/>
      <c r="D10" s="101"/>
      <c r="E10" s="1108"/>
      <c r="F10" s="1145"/>
      <c r="G10" s="894"/>
      <c r="H10" s="895"/>
      <c r="I10" s="595"/>
      <c r="J10" s="596"/>
      <c r="K10" s="619"/>
      <c r="L10" s="1104"/>
      <c r="M10" s="209">
        <v>3</v>
      </c>
      <c r="N10" s="220">
        <f>C38*30</f>
        <v>86310</v>
      </c>
      <c r="O10" s="220">
        <f>D38*30</f>
        <v>78840</v>
      </c>
      <c r="P10" s="209">
        <v>3</v>
      </c>
      <c r="Q10" s="220">
        <f>K8+L8+N10</f>
        <v>107310</v>
      </c>
      <c r="R10" s="220">
        <f>I8+K8+L8+O10</f>
        <v>114540</v>
      </c>
    </row>
    <row r="11" spans="1:18" ht="14.25">
      <c r="A11" s="1174"/>
      <c r="B11" s="102"/>
      <c r="C11" s="101"/>
      <c r="D11" s="101"/>
      <c r="E11" s="1108"/>
      <c r="F11" s="1145"/>
      <c r="G11" s="894"/>
      <c r="H11" s="895"/>
      <c r="I11" s="595"/>
      <c r="J11" s="596"/>
      <c r="K11" s="619"/>
      <c r="L11" s="1105"/>
      <c r="M11" s="87">
        <v>4</v>
      </c>
      <c r="N11" s="218">
        <f>C40*30</f>
        <v>91350</v>
      </c>
      <c r="O11" s="218">
        <f>D40*30</f>
        <v>83880</v>
      </c>
      <c r="P11" s="87">
        <v>4</v>
      </c>
      <c r="Q11" s="228">
        <f>K8+L8+N11</f>
        <v>112350</v>
      </c>
      <c r="R11" s="218">
        <f>I8+K8+L8+O11</f>
        <v>119580</v>
      </c>
    </row>
    <row r="12" spans="1:18" ht="15" thickBot="1">
      <c r="A12" s="1174"/>
      <c r="B12" s="1131" t="s">
        <v>202</v>
      </c>
      <c r="C12" s="1132"/>
      <c r="D12" s="1133"/>
      <c r="E12" s="1110"/>
      <c r="F12" s="1146"/>
      <c r="G12" s="894"/>
      <c r="H12" s="895"/>
      <c r="I12" s="888" t="s">
        <v>54</v>
      </c>
      <c r="J12" s="889"/>
      <c r="K12" s="66" t="s">
        <v>57</v>
      </c>
      <c r="L12" s="90" t="s">
        <v>61</v>
      </c>
      <c r="M12" s="210">
        <v>5</v>
      </c>
      <c r="N12" s="221">
        <f>C42*30</f>
        <v>96300</v>
      </c>
      <c r="O12" s="221">
        <f>D42*30</f>
        <v>88920</v>
      </c>
      <c r="P12" s="210">
        <v>5</v>
      </c>
      <c r="Q12" s="229">
        <f>K8+L8+N12</f>
        <v>117300</v>
      </c>
      <c r="R12" s="221">
        <f>I8+K8+L8+O12</f>
        <v>124620</v>
      </c>
    </row>
    <row r="13" spans="1:18" ht="14.25">
      <c r="A13" s="1174"/>
      <c r="B13" s="103" t="s">
        <v>4</v>
      </c>
      <c r="C13" s="104"/>
      <c r="D13" s="111"/>
      <c r="E13" s="744" t="s">
        <v>11</v>
      </c>
      <c r="F13" s="745"/>
      <c r="G13" s="1134">
        <v>11100</v>
      </c>
      <c r="H13" s="1135"/>
      <c r="I13" s="1134">
        <v>14700</v>
      </c>
      <c r="J13" s="1135"/>
      <c r="K13" s="1138">
        <v>11700</v>
      </c>
      <c r="L13" s="1103">
        <v>12000</v>
      </c>
      <c r="M13" s="86">
        <v>1</v>
      </c>
      <c r="N13" s="222">
        <f>C34*30</f>
        <v>73980</v>
      </c>
      <c r="O13" s="222">
        <f>D34*30</f>
        <v>66780</v>
      </c>
      <c r="P13" s="86">
        <v>1</v>
      </c>
      <c r="Q13" s="230">
        <f>SUM(G13+K13+L13+N13)</f>
        <v>108780</v>
      </c>
      <c r="R13" s="230">
        <f>I13+K13+L13+O13</f>
        <v>105180</v>
      </c>
    </row>
    <row r="14" spans="1:18" ht="14.25">
      <c r="A14" s="1174"/>
      <c r="B14" s="102" t="s">
        <v>5</v>
      </c>
      <c r="C14" s="101"/>
      <c r="D14" s="112"/>
      <c r="E14" s="1106" t="s">
        <v>13</v>
      </c>
      <c r="F14" s="1107"/>
      <c r="G14" s="595"/>
      <c r="H14" s="596"/>
      <c r="I14" s="595"/>
      <c r="J14" s="596"/>
      <c r="K14" s="619"/>
      <c r="L14" s="1104"/>
      <c r="M14" s="209">
        <v>2</v>
      </c>
      <c r="N14" s="220">
        <f>C36*30</f>
        <v>80640</v>
      </c>
      <c r="O14" s="223">
        <f>D36*30</f>
        <v>73260</v>
      </c>
      <c r="P14" s="209">
        <v>2</v>
      </c>
      <c r="Q14" s="220">
        <f>SUM(G13+K13+L13+N14)</f>
        <v>115440</v>
      </c>
      <c r="R14" s="220">
        <f>I13+K13+L13+O14</f>
        <v>111660</v>
      </c>
    </row>
    <row r="15" spans="1:18" ht="14.25">
      <c r="A15" s="1174"/>
      <c r="B15" s="1124"/>
      <c r="C15" s="896"/>
      <c r="D15" s="1125"/>
      <c r="E15" s="1108"/>
      <c r="F15" s="1109"/>
      <c r="G15" s="595"/>
      <c r="H15" s="596"/>
      <c r="I15" s="595"/>
      <c r="J15" s="596"/>
      <c r="K15" s="619"/>
      <c r="L15" s="1104"/>
      <c r="M15" s="87">
        <v>3</v>
      </c>
      <c r="N15" s="218">
        <f>C38*30</f>
        <v>86310</v>
      </c>
      <c r="O15" s="218">
        <f>D38*30</f>
        <v>78840</v>
      </c>
      <c r="P15" s="87">
        <v>3</v>
      </c>
      <c r="Q15" s="218">
        <f>SUM(G13+K13+L13+N15)</f>
        <v>121110</v>
      </c>
      <c r="R15" s="231">
        <f>I13+K13+L13+O15</f>
        <v>117240</v>
      </c>
    </row>
    <row r="16" spans="1:18" ht="14.25">
      <c r="A16" s="1174"/>
      <c r="B16" s="1126"/>
      <c r="C16" s="600"/>
      <c r="D16" s="1127"/>
      <c r="E16" s="1108"/>
      <c r="F16" s="1109"/>
      <c r="G16" s="595"/>
      <c r="H16" s="596"/>
      <c r="I16" s="595"/>
      <c r="J16" s="596"/>
      <c r="K16" s="619"/>
      <c r="L16" s="1105"/>
      <c r="M16" s="209">
        <v>4</v>
      </c>
      <c r="N16" s="220">
        <f>C40*30</f>
        <v>91350</v>
      </c>
      <c r="O16" s="220">
        <f>D40*30</f>
        <v>83880</v>
      </c>
      <c r="P16" s="209">
        <v>4</v>
      </c>
      <c r="Q16" s="220">
        <f>SUM(G13+K13+L13+N16)</f>
        <v>126150</v>
      </c>
      <c r="R16" s="220">
        <f>I13+K13+L13+O16</f>
        <v>122280</v>
      </c>
    </row>
    <row r="17" spans="1:18" ht="15" thickBot="1">
      <c r="A17" s="1174"/>
      <c r="B17" s="1128" t="s">
        <v>204</v>
      </c>
      <c r="C17" s="1129"/>
      <c r="D17" s="1130"/>
      <c r="E17" s="1110"/>
      <c r="F17" s="1111"/>
      <c r="G17" s="926" t="s">
        <v>138</v>
      </c>
      <c r="H17" s="924"/>
      <c r="I17" s="926" t="s">
        <v>54</v>
      </c>
      <c r="J17" s="924"/>
      <c r="K17" s="91" t="s">
        <v>58</v>
      </c>
      <c r="L17" s="92" t="s">
        <v>61</v>
      </c>
      <c r="M17" s="93">
        <v>5</v>
      </c>
      <c r="N17" s="224">
        <f>C42*30</f>
        <v>96300</v>
      </c>
      <c r="O17" s="224">
        <f>D42*30</f>
        <v>88920</v>
      </c>
      <c r="P17" s="93">
        <v>5</v>
      </c>
      <c r="Q17" s="232">
        <f>SUM(G13+K13+L13+N17)</f>
        <v>131100</v>
      </c>
      <c r="R17" s="233">
        <f>I13+K13+L13+O17</f>
        <v>127320</v>
      </c>
    </row>
    <row r="18" spans="1:18" ht="14.25">
      <c r="A18" s="1174"/>
      <c r="B18" s="102" t="s">
        <v>6</v>
      </c>
      <c r="C18" s="101"/>
      <c r="D18" s="101"/>
      <c r="E18" s="1136" t="s">
        <v>11</v>
      </c>
      <c r="F18" s="1137"/>
      <c r="G18" s="595" t="s">
        <v>203</v>
      </c>
      <c r="H18" s="596"/>
      <c r="I18" s="595">
        <v>39300</v>
      </c>
      <c r="J18" s="596"/>
      <c r="K18" s="619">
        <v>19500</v>
      </c>
      <c r="L18" s="1104">
        <v>12000</v>
      </c>
      <c r="M18" s="207">
        <v>1</v>
      </c>
      <c r="N18" s="217">
        <f>C34*30</f>
        <v>73980</v>
      </c>
      <c r="O18" s="217">
        <f>D34*30</f>
        <v>66780</v>
      </c>
      <c r="P18" s="207">
        <v>1</v>
      </c>
      <c r="Q18" s="226">
        <v>67260</v>
      </c>
      <c r="R18" s="234">
        <f>I18+K18+L18+O18</f>
        <v>137580</v>
      </c>
    </row>
    <row r="19" spans="1:18" ht="14.25">
      <c r="A19" s="1174"/>
      <c r="B19" s="102" t="s">
        <v>137</v>
      </c>
      <c r="C19" s="101"/>
      <c r="D19" s="101"/>
      <c r="E19" s="1106" t="s">
        <v>14</v>
      </c>
      <c r="F19" s="1107"/>
      <c r="G19" s="595"/>
      <c r="H19" s="596"/>
      <c r="I19" s="595"/>
      <c r="J19" s="596"/>
      <c r="K19" s="619"/>
      <c r="L19" s="1104"/>
      <c r="M19" s="87">
        <v>2</v>
      </c>
      <c r="N19" s="218">
        <f>C36*30</f>
        <v>80640</v>
      </c>
      <c r="O19" s="219">
        <f>D36*30</f>
        <v>73260</v>
      </c>
      <c r="P19" s="87">
        <v>2</v>
      </c>
      <c r="Q19" s="218">
        <v>69480</v>
      </c>
      <c r="R19" s="218">
        <f>I18+K18+L18+O19</f>
        <v>144060</v>
      </c>
    </row>
    <row r="20" spans="1:18" ht="14.25">
      <c r="A20" s="1174"/>
      <c r="B20" s="102" t="s">
        <v>8</v>
      </c>
      <c r="C20" s="101"/>
      <c r="D20" s="101"/>
      <c r="E20" s="1108"/>
      <c r="F20" s="1109"/>
      <c r="G20" s="595"/>
      <c r="H20" s="596"/>
      <c r="I20" s="595"/>
      <c r="J20" s="596"/>
      <c r="K20" s="619"/>
      <c r="L20" s="1104"/>
      <c r="M20" s="209">
        <v>3</v>
      </c>
      <c r="N20" s="220">
        <f>C38*30</f>
        <v>86310</v>
      </c>
      <c r="O20" s="220">
        <f>D38*30</f>
        <v>78840</v>
      </c>
      <c r="P20" s="209">
        <v>3</v>
      </c>
      <c r="Q20" s="220">
        <v>71370</v>
      </c>
      <c r="R20" s="220">
        <f>I18+K18+L18+O20</f>
        <v>149640</v>
      </c>
    </row>
    <row r="21" spans="1:18" ht="14.25">
      <c r="A21" s="1174"/>
      <c r="B21" s="102"/>
      <c r="C21" s="101"/>
      <c r="D21" s="101"/>
      <c r="E21" s="1108"/>
      <c r="F21" s="1109"/>
      <c r="G21" s="595"/>
      <c r="H21" s="596"/>
      <c r="I21" s="595"/>
      <c r="J21" s="596"/>
      <c r="K21" s="619"/>
      <c r="L21" s="1105"/>
      <c r="M21" s="87">
        <v>4</v>
      </c>
      <c r="N21" s="218">
        <f>C40*30</f>
        <v>91350</v>
      </c>
      <c r="O21" s="218">
        <f>D40*30</f>
        <v>83880</v>
      </c>
      <c r="P21" s="87">
        <v>4</v>
      </c>
      <c r="Q21" s="218">
        <v>73050</v>
      </c>
      <c r="R21" s="218">
        <f>I18+K18+L18+O21</f>
        <v>154680</v>
      </c>
    </row>
    <row r="22" spans="1:18" ht="15" thickBot="1">
      <c r="A22" s="1174"/>
      <c r="B22" s="1128" t="s">
        <v>204</v>
      </c>
      <c r="C22" s="1129"/>
      <c r="D22" s="1130"/>
      <c r="E22" s="1108"/>
      <c r="F22" s="1109"/>
      <c r="G22" s="888" t="s">
        <v>138</v>
      </c>
      <c r="H22" s="889"/>
      <c r="I22" s="888" t="s">
        <v>112</v>
      </c>
      <c r="J22" s="889"/>
      <c r="K22" s="66" t="s">
        <v>59</v>
      </c>
      <c r="L22" s="90" t="s">
        <v>61</v>
      </c>
      <c r="M22" s="210">
        <v>5</v>
      </c>
      <c r="N22" s="221">
        <f>C42*30</f>
        <v>96300</v>
      </c>
      <c r="O22" s="221">
        <f>D42*30</f>
        <v>88920</v>
      </c>
      <c r="P22" s="210">
        <v>5</v>
      </c>
      <c r="Q22" s="229">
        <v>74700</v>
      </c>
      <c r="R22" s="220">
        <f>I18+K18+L18+O22</f>
        <v>159720</v>
      </c>
    </row>
    <row r="23" spans="1:18" ht="14.25">
      <c r="A23" s="1112" t="s">
        <v>9</v>
      </c>
      <c r="B23" s="1113"/>
      <c r="C23" s="1113"/>
      <c r="D23" s="1113"/>
      <c r="E23" s="744" t="s">
        <v>11</v>
      </c>
      <c r="F23" s="745"/>
      <c r="G23" s="1134">
        <v>19200</v>
      </c>
      <c r="H23" s="1135"/>
      <c r="I23" s="1134">
        <v>49200</v>
      </c>
      <c r="J23" s="1135"/>
      <c r="K23" s="1102">
        <v>41400</v>
      </c>
      <c r="L23" s="1103">
        <v>12000</v>
      </c>
      <c r="M23" s="86">
        <v>1</v>
      </c>
      <c r="N23" s="222">
        <f>C34*30</f>
        <v>73980</v>
      </c>
      <c r="O23" s="222">
        <f>D34*30</f>
        <v>66780</v>
      </c>
      <c r="P23" s="86">
        <v>1</v>
      </c>
      <c r="Q23" s="230">
        <f>G23+K23+L23+N23</f>
        <v>146580</v>
      </c>
      <c r="R23" s="230">
        <f>I23+K23+L23+O23</f>
        <v>169380</v>
      </c>
    </row>
    <row r="24" spans="1:18" ht="13.5">
      <c r="A24" s="1114"/>
      <c r="B24" s="1115"/>
      <c r="C24" s="1115"/>
      <c r="D24" s="1115"/>
      <c r="E24" s="1106" t="s">
        <v>15</v>
      </c>
      <c r="F24" s="1107"/>
      <c r="G24" s="595"/>
      <c r="H24" s="596"/>
      <c r="I24" s="595"/>
      <c r="J24" s="596"/>
      <c r="K24" s="750"/>
      <c r="L24" s="1104"/>
      <c r="M24" s="209">
        <v>2</v>
      </c>
      <c r="N24" s="220">
        <f>C36*30</f>
        <v>80640</v>
      </c>
      <c r="O24" s="223">
        <f>D36*30</f>
        <v>73260</v>
      </c>
      <c r="P24" s="209">
        <v>2</v>
      </c>
      <c r="Q24" s="220">
        <f>G23+K23+L23+N24</f>
        <v>153240</v>
      </c>
      <c r="R24" s="220">
        <f>I23+K23+L23+O24</f>
        <v>175860</v>
      </c>
    </row>
    <row r="25" spans="1:18" ht="13.5">
      <c r="A25" s="1114"/>
      <c r="B25" s="1115"/>
      <c r="C25" s="1115"/>
      <c r="D25" s="1115"/>
      <c r="E25" s="1108"/>
      <c r="F25" s="1109"/>
      <c r="G25" s="595"/>
      <c r="H25" s="596"/>
      <c r="I25" s="595"/>
      <c r="J25" s="596"/>
      <c r="K25" s="750"/>
      <c r="L25" s="1104"/>
      <c r="M25" s="87">
        <v>3</v>
      </c>
      <c r="N25" s="218">
        <f>C38*30</f>
        <v>86310</v>
      </c>
      <c r="O25" s="218">
        <f>D38*30</f>
        <v>78840</v>
      </c>
      <c r="P25" s="87">
        <v>3</v>
      </c>
      <c r="Q25" s="218">
        <f>G23+K23+L23+N25</f>
        <v>158910</v>
      </c>
      <c r="R25" s="231">
        <f>I23+K23+L23+O25</f>
        <v>181440</v>
      </c>
    </row>
    <row r="26" spans="1:18" ht="13.5">
      <c r="A26" s="1114"/>
      <c r="B26" s="1115"/>
      <c r="C26" s="1115"/>
      <c r="D26" s="1115"/>
      <c r="E26" s="1108"/>
      <c r="F26" s="1109"/>
      <c r="G26" s="595"/>
      <c r="H26" s="596"/>
      <c r="I26" s="595"/>
      <c r="J26" s="596"/>
      <c r="K26" s="750"/>
      <c r="L26" s="1105"/>
      <c r="M26" s="209">
        <v>4</v>
      </c>
      <c r="N26" s="220">
        <f>C40*30</f>
        <v>91350</v>
      </c>
      <c r="O26" s="220">
        <f>D40*30</f>
        <v>83880</v>
      </c>
      <c r="P26" s="209">
        <v>4</v>
      </c>
      <c r="Q26" s="220">
        <f>G23+K23+L23+N26</f>
        <v>163950</v>
      </c>
      <c r="R26" s="220">
        <f>I23+K23+L23+O26</f>
        <v>186480</v>
      </c>
    </row>
    <row r="27" spans="1:18" ht="15" thickBot="1">
      <c r="A27" s="1116"/>
      <c r="B27" s="1117"/>
      <c r="C27" s="1117"/>
      <c r="D27" s="1117"/>
      <c r="E27" s="1110"/>
      <c r="F27" s="1111"/>
      <c r="G27" s="926" t="s">
        <v>53</v>
      </c>
      <c r="H27" s="924"/>
      <c r="I27" s="926" t="s">
        <v>113</v>
      </c>
      <c r="J27" s="924"/>
      <c r="K27" s="94" t="s">
        <v>111</v>
      </c>
      <c r="L27" s="95" t="s">
        <v>61</v>
      </c>
      <c r="M27" s="93">
        <v>5</v>
      </c>
      <c r="N27" s="224">
        <f>C42*30</f>
        <v>96300</v>
      </c>
      <c r="O27" s="224">
        <f>D42*30</f>
        <v>88920</v>
      </c>
      <c r="P27" s="93">
        <v>5</v>
      </c>
      <c r="Q27" s="232">
        <f>G23+K23+L23+N27</f>
        <v>168900</v>
      </c>
      <c r="R27" s="233">
        <f>I23+K23+L23+O27</f>
        <v>191520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204" t="s">
        <v>285</v>
      </c>
      <c r="L31" s="1205"/>
      <c r="M31" s="1206" t="s">
        <v>289</v>
      </c>
      <c r="N31" s="1207"/>
      <c r="O31" s="1207"/>
      <c r="P31" s="1206" t="s">
        <v>292</v>
      </c>
      <c r="Q31" s="1207"/>
      <c r="R31" s="1208"/>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286</v>
      </c>
      <c r="L33" s="771"/>
      <c r="M33" s="1009" t="s">
        <v>290</v>
      </c>
      <c r="N33" s="1073"/>
      <c r="O33" s="1073"/>
      <c r="P33" s="1201" t="s">
        <v>293</v>
      </c>
      <c r="Q33" s="1202"/>
      <c r="R33" s="1203"/>
    </row>
    <row r="34" spans="2:18" ht="14.25" customHeight="1" thickBot="1">
      <c r="B34" s="667">
        <v>1</v>
      </c>
      <c r="C34" s="665">
        <v>2466</v>
      </c>
      <c r="D34" s="1075">
        <v>2226</v>
      </c>
      <c r="E34" s="105"/>
      <c r="F34" s="1009" t="s">
        <v>249</v>
      </c>
      <c r="G34" s="1010"/>
      <c r="H34" s="1009" t="s">
        <v>248</v>
      </c>
      <c r="I34" s="1010"/>
      <c r="J34" s="139"/>
      <c r="K34" s="1094" t="s">
        <v>287</v>
      </c>
      <c r="L34" s="1095"/>
      <c r="M34" s="1004" t="s">
        <v>214</v>
      </c>
      <c r="N34" s="1005"/>
      <c r="O34" s="1005"/>
      <c r="P34" s="1004" t="s">
        <v>245</v>
      </c>
      <c r="Q34" s="1005"/>
      <c r="R34" s="1006"/>
    </row>
    <row r="35" spans="2:18" ht="14.25" customHeight="1" thickBot="1">
      <c r="B35" s="667"/>
      <c r="C35" s="665"/>
      <c r="D35" s="1075"/>
      <c r="E35" s="105"/>
      <c r="F35" s="1092" t="s">
        <v>247</v>
      </c>
      <c r="G35" s="1092"/>
      <c r="H35" s="1092"/>
      <c r="I35" s="1092"/>
      <c r="J35" s="119"/>
      <c r="K35" s="1009" t="s">
        <v>288</v>
      </c>
      <c r="L35" s="1010"/>
      <c r="M35" s="1009" t="s">
        <v>291</v>
      </c>
      <c r="N35" s="1073"/>
      <c r="O35" s="1073"/>
      <c r="P35" s="1009" t="s">
        <v>294</v>
      </c>
      <c r="Q35" s="1073"/>
      <c r="R35" s="1010"/>
    </row>
    <row r="36" spans="2:18" ht="21.75" customHeight="1">
      <c r="B36" s="1041">
        <v>2</v>
      </c>
      <c r="C36" s="665">
        <v>2688</v>
      </c>
      <c r="D36" s="1075">
        <v>2442</v>
      </c>
      <c r="E36" s="105"/>
      <c r="F36" s="1093"/>
      <c r="G36" s="1093"/>
      <c r="H36" s="1093"/>
      <c r="I36" s="1093"/>
      <c r="J36" s="139"/>
      <c r="K36" s="236" t="s">
        <v>235</v>
      </c>
      <c r="L36" s="121"/>
      <c r="M36" s="122"/>
      <c r="N36" s="117"/>
      <c r="O36" s="122"/>
      <c r="P36" s="998"/>
      <c r="Q36" s="998"/>
      <c r="R36" s="998"/>
    </row>
    <row r="37" spans="2:18" ht="11.25" customHeight="1" thickBot="1">
      <c r="B37" s="1041"/>
      <c r="C37" s="665"/>
      <c r="D37" s="1075"/>
      <c r="E37" s="105"/>
      <c r="F37" s="212"/>
      <c r="G37" s="212"/>
      <c r="H37" s="166"/>
      <c r="I37" s="119"/>
      <c r="J37" s="119"/>
      <c r="K37" s="237" t="s">
        <v>218</v>
      </c>
      <c r="L37" s="238"/>
      <c r="M37" s="238"/>
      <c r="N37" s="238"/>
      <c r="O37" s="214"/>
      <c r="P37" s="214"/>
      <c r="Q37" s="214"/>
      <c r="R37" s="214"/>
    </row>
    <row r="38" spans="2:18" ht="14.25" thickBot="1">
      <c r="B38" s="1041">
        <v>3</v>
      </c>
      <c r="C38" s="665">
        <v>2877</v>
      </c>
      <c r="D38" s="1075">
        <v>2628</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250</v>
      </c>
      <c r="I39" s="1082"/>
      <c r="J39" s="166"/>
      <c r="K39" s="1009" t="s">
        <v>295</v>
      </c>
      <c r="L39" s="1010"/>
      <c r="M39" s="1009" t="s">
        <v>300</v>
      </c>
      <c r="N39" s="1073"/>
      <c r="O39" s="1010"/>
      <c r="P39" s="790" t="s">
        <v>304</v>
      </c>
      <c r="Q39" s="1199"/>
      <c r="R39" s="1200"/>
    </row>
    <row r="40" spans="2:18" ht="14.25" thickBot="1">
      <c r="B40" s="1041">
        <v>4</v>
      </c>
      <c r="C40" s="665">
        <v>3045</v>
      </c>
      <c r="D40" s="1075">
        <v>2796</v>
      </c>
      <c r="E40" s="105"/>
      <c r="F40" s="1085" t="s">
        <v>151</v>
      </c>
      <c r="G40" s="1081"/>
      <c r="H40" s="1081" t="s">
        <v>251</v>
      </c>
      <c r="I40" s="1082"/>
      <c r="J40" s="166"/>
      <c r="K40" s="968" t="s">
        <v>163</v>
      </c>
      <c r="L40" s="970"/>
      <c r="M40" s="968" t="s">
        <v>221</v>
      </c>
      <c r="N40" s="969"/>
      <c r="O40" s="970"/>
      <c r="P40" s="1195" t="s">
        <v>305</v>
      </c>
      <c r="Q40" s="1195"/>
      <c r="R40" s="1196"/>
    </row>
    <row r="41" spans="2:18" ht="14.25" thickBot="1">
      <c r="B41" s="1041"/>
      <c r="C41" s="665"/>
      <c r="D41" s="1075"/>
      <c r="E41" s="105"/>
      <c r="F41" s="1079" t="s">
        <v>152</v>
      </c>
      <c r="G41" s="1080"/>
      <c r="H41" s="1081" t="s">
        <v>252</v>
      </c>
      <c r="I41" s="1082"/>
      <c r="J41" s="166"/>
      <c r="K41" s="1197" t="s">
        <v>296</v>
      </c>
      <c r="L41" s="1198"/>
      <c r="M41" s="1009" t="s">
        <v>301</v>
      </c>
      <c r="N41" s="1073"/>
      <c r="O41" s="1073"/>
      <c r="P41" s="968" t="s">
        <v>225</v>
      </c>
      <c r="Q41" s="969"/>
      <c r="R41" s="970"/>
    </row>
    <row r="42" spans="2:18" ht="13.5">
      <c r="B42" s="1041">
        <v>5</v>
      </c>
      <c r="C42" s="665">
        <v>3210</v>
      </c>
      <c r="D42" s="1075">
        <v>2964</v>
      </c>
      <c r="E42" s="105"/>
      <c r="F42" s="982" t="s">
        <v>153</v>
      </c>
      <c r="G42" s="983"/>
      <c r="H42" s="1077" t="s">
        <v>253</v>
      </c>
      <c r="I42" s="1078"/>
      <c r="J42" s="166"/>
      <c r="K42" s="968" t="s">
        <v>164</v>
      </c>
      <c r="L42" s="969"/>
      <c r="M42" s="969"/>
      <c r="N42" s="969"/>
      <c r="O42" s="970"/>
      <c r="P42" s="772" t="s">
        <v>306</v>
      </c>
      <c r="Q42" s="773"/>
      <c r="R42" s="771"/>
    </row>
    <row r="43" spans="2:18" ht="14.25" thickBot="1">
      <c r="B43" s="1045"/>
      <c r="C43" s="1074"/>
      <c r="D43" s="1076"/>
      <c r="E43" s="105"/>
      <c r="F43" s="976"/>
      <c r="G43" s="977"/>
      <c r="H43" s="980"/>
      <c r="I43" s="981"/>
      <c r="J43" s="166"/>
      <c r="K43" s="1009" t="s">
        <v>297</v>
      </c>
      <c r="L43" s="1073"/>
      <c r="M43" s="1073"/>
      <c r="N43" s="1073"/>
      <c r="O43" s="1010"/>
      <c r="P43" s="1009" t="s">
        <v>307</v>
      </c>
      <c r="Q43" s="1073"/>
      <c r="R43" s="1010"/>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09" t="s">
        <v>298</v>
      </c>
      <c r="L45" s="1010"/>
      <c r="M45" s="1009" t="s">
        <v>302</v>
      </c>
      <c r="N45" s="1073"/>
      <c r="O45" s="1010"/>
      <c r="P45" s="1009" t="s">
        <v>308</v>
      </c>
      <c r="Q45" s="1073"/>
      <c r="R45" s="1010"/>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310</v>
      </c>
      <c r="C47" s="946"/>
      <c r="D47" s="946"/>
      <c r="E47" s="946"/>
      <c r="F47" s="946"/>
      <c r="G47" s="946"/>
      <c r="H47" s="946"/>
      <c r="I47" s="947"/>
      <c r="J47" s="166"/>
      <c r="K47" s="1194" t="s">
        <v>299</v>
      </c>
      <c r="L47" s="1195"/>
      <c r="M47" s="1196"/>
      <c r="N47" s="1009" t="s">
        <v>303</v>
      </c>
      <c r="O47" s="1010"/>
      <c r="P47" s="1009" t="s">
        <v>309</v>
      </c>
      <c r="Q47" s="1073"/>
      <c r="R47" s="1010"/>
    </row>
    <row r="48" spans="2:18" ht="13.5">
      <c r="B48" s="945"/>
      <c r="C48" s="946"/>
      <c r="D48" s="946"/>
      <c r="E48" s="946"/>
      <c r="F48" s="946"/>
      <c r="G48" s="946"/>
      <c r="H48" s="946"/>
      <c r="I48" s="947"/>
      <c r="J48" s="166"/>
      <c r="K48" s="1190" t="s">
        <v>240</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3">
    <mergeCell ref="A1:B1"/>
    <mergeCell ref="G1:L1"/>
    <mergeCell ref="Q1:R1"/>
    <mergeCell ref="A3:L3"/>
    <mergeCell ref="A5:D7"/>
    <mergeCell ref="E5:F7"/>
    <mergeCell ref="K5:K7"/>
    <mergeCell ref="M5:O5"/>
    <mergeCell ref="P5:R6"/>
    <mergeCell ref="G6:H6"/>
    <mergeCell ref="I6:J6"/>
    <mergeCell ref="L6:L7"/>
    <mergeCell ref="G7:H7"/>
    <mergeCell ref="I7:J7"/>
    <mergeCell ref="A8:A22"/>
    <mergeCell ref="E8:F8"/>
    <mergeCell ref="G8:H12"/>
    <mergeCell ref="I8:J11"/>
    <mergeCell ref="K8:K11"/>
    <mergeCell ref="L8:L11"/>
    <mergeCell ref="E9:F12"/>
    <mergeCell ref="B12:D12"/>
    <mergeCell ref="I12:J12"/>
    <mergeCell ref="E13:F13"/>
    <mergeCell ref="G13:H16"/>
    <mergeCell ref="I13:J16"/>
    <mergeCell ref="K13:K16"/>
    <mergeCell ref="L13:L16"/>
    <mergeCell ref="E14:F17"/>
    <mergeCell ref="B15:D15"/>
    <mergeCell ref="B16:D16"/>
    <mergeCell ref="B17:D17"/>
    <mergeCell ref="G17:H17"/>
    <mergeCell ref="I17:J17"/>
    <mergeCell ref="E18:F18"/>
    <mergeCell ref="G18:H21"/>
    <mergeCell ref="I18:J21"/>
    <mergeCell ref="K18:K21"/>
    <mergeCell ref="L18:L21"/>
    <mergeCell ref="E19:F22"/>
    <mergeCell ref="B22:D22"/>
    <mergeCell ref="G22:H22"/>
    <mergeCell ref="I22:J22"/>
    <mergeCell ref="A23:D27"/>
    <mergeCell ref="E23:F23"/>
    <mergeCell ref="G23:H26"/>
    <mergeCell ref="I23:J26"/>
    <mergeCell ref="K23:K26"/>
    <mergeCell ref="L23:L26"/>
    <mergeCell ref="E24:F27"/>
    <mergeCell ref="G27:H27"/>
    <mergeCell ref="I27:J27"/>
    <mergeCell ref="K28:R29"/>
    <mergeCell ref="B29:D29"/>
    <mergeCell ref="E29:F29"/>
    <mergeCell ref="G29:H29"/>
    <mergeCell ref="I29:J29"/>
    <mergeCell ref="B30:D31"/>
    <mergeCell ref="F30:I31"/>
    <mergeCell ref="K30:L30"/>
    <mergeCell ref="M30:O30"/>
    <mergeCell ref="P30:R30"/>
    <mergeCell ref="K31:L31"/>
    <mergeCell ref="M31:O31"/>
    <mergeCell ref="P31:R31"/>
    <mergeCell ref="B32:B33"/>
    <mergeCell ref="C32:C33"/>
    <mergeCell ref="D32:D33"/>
    <mergeCell ref="F32:G32"/>
    <mergeCell ref="H32:I32"/>
    <mergeCell ref="K32:L32"/>
    <mergeCell ref="M32:O32"/>
    <mergeCell ref="P32:R32"/>
    <mergeCell ref="F33:G33"/>
    <mergeCell ref="H33:I33"/>
    <mergeCell ref="K33:L33"/>
    <mergeCell ref="M33:O33"/>
    <mergeCell ref="P33:R33"/>
    <mergeCell ref="B34:B35"/>
    <mergeCell ref="C34:C35"/>
    <mergeCell ref="D34:D35"/>
    <mergeCell ref="F34:G34"/>
    <mergeCell ref="H34:I34"/>
    <mergeCell ref="K34:L34"/>
    <mergeCell ref="M34:O34"/>
    <mergeCell ref="P34:R34"/>
    <mergeCell ref="F35:I36"/>
    <mergeCell ref="K35:L35"/>
    <mergeCell ref="M35:O35"/>
    <mergeCell ref="P35:R35"/>
    <mergeCell ref="B36:B37"/>
    <mergeCell ref="C36:C37"/>
    <mergeCell ref="D36:D37"/>
    <mergeCell ref="P36:R36"/>
    <mergeCell ref="B38:B39"/>
    <mergeCell ref="C38:C39"/>
    <mergeCell ref="D38:D39"/>
    <mergeCell ref="F38:I38"/>
    <mergeCell ref="K38:L38"/>
    <mergeCell ref="M38:O38"/>
    <mergeCell ref="P38:R38"/>
    <mergeCell ref="F39:G39"/>
    <mergeCell ref="H39:I39"/>
    <mergeCell ref="K39:L39"/>
    <mergeCell ref="M39:O39"/>
    <mergeCell ref="P39:R39"/>
    <mergeCell ref="B40:B41"/>
    <mergeCell ref="C40:C41"/>
    <mergeCell ref="D40:D41"/>
    <mergeCell ref="F40:G40"/>
    <mergeCell ref="H40:I40"/>
    <mergeCell ref="K40:L40"/>
    <mergeCell ref="M40:O40"/>
    <mergeCell ref="P40:R40"/>
    <mergeCell ref="F41:G41"/>
    <mergeCell ref="H41:I41"/>
    <mergeCell ref="K41:L41"/>
    <mergeCell ref="M41:O41"/>
    <mergeCell ref="P41:R41"/>
    <mergeCell ref="B42:B43"/>
    <mergeCell ref="C42:C43"/>
    <mergeCell ref="D42:D43"/>
    <mergeCell ref="F42:G43"/>
    <mergeCell ref="H42:I43"/>
    <mergeCell ref="K42:O42"/>
    <mergeCell ref="N46:O46"/>
    <mergeCell ref="P46:R46"/>
    <mergeCell ref="P42:R42"/>
    <mergeCell ref="K43:O43"/>
    <mergeCell ref="P43:R43"/>
    <mergeCell ref="K44:L44"/>
    <mergeCell ref="M44:O44"/>
    <mergeCell ref="P44:R44"/>
    <mergeCell ref="B47:I50"/>
    <mergeCell ref="K47:M47"/>
    <mergeCell ref="N47:O47"/>
    <mergeCell ref="P47:R47"/>
    <mergeCell ref="K48:R51"/>
    <mergeCell ref="K45:L45"/>
    <mergeCell ref="M45:O45"/>
    <mergeCell ref="P45:R45"/>
    <mergeCell ref="B46:I46"/>
    <mergeCell ref="K46:M46"/>
  </mergeCells>
  <printOptions/>
  <pageMargins left="0.7874015748031497" right="0" top="0" bottom="0" header="0.11811023622047245"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00B0F0"/>
  </sheetPr>
  <dimension ref="A1:R51"/>
  <sheetViews>
    <sheetView zoomScale="85" zoomScaleNormal="85" zoomScalePageLayoutView="0" workbookViewId="0" topLeftCell="A4">
      <selection activeCell="M5" sqref="M5:O5"/>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244</v>
      </c>
      <c r="H1" s="1158"/>
      <c r="I1" s="1158"/>
      <c r="J1" s="1158"/>
      <c r="K1" s="1158"/>
      <c r="L1" s="1158"/>
      <c r="M1" s="205"/>
      <c r="N1" s="205"/>
      <c r="O1" s="205"/>
      <c r="P1" s="205"/>
      <c r="Q1" s="1158"/>
      <c r="R1" s="1158"/>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275</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f>C34*30</f>
        <v>49320</v>
      </c>
      <c r="O8" s="217">
        <f>D34*30</f>
        <v>44520</v>
      </c>
      <c r="P8" s="208">
        <v>1</v>
      </c>
      <c r="Q8" s="225">
        <f>K8+L8+N8</f>
        <v>70320</v>
      </c>
      <c r="R8" s="226">
        <f>I8+K8+L8+O8</f>
        <v>80220</v>
      </c>
    </row>
    <row r="9" spans="1:18" ht="14.25">
      <c r="A9" s="1174"/>
      <c r="B9" s="99"/>
      <c r="C9" s="100"/>
      <c r="D9" s="101"/>
      <c r="E9" s="1106" t="s">
        <v>12</v>
      </c>
      <c r="F9" s="1144"/>
      <c r="G9" s="894"/>
      <c r="H9" s="895"/>
      <c r="I9" s="595"/>
      <c r="J9" s="596"/>
      <c r="K9" s="619"/>
      <c r="L9" s="1104"/>
      <c r="M9" s="87">
        <v>2</v>
      </c>
      <c r="N9" s="218">
        <f>C36*30</f>
        <v>53760</v>
      </c>
      <c r="O9" s="219">
        <f>D36*30</f>
        <v>48840</v>
      </c>
      <c r="P9" s="87">
        <v>2</v>
      </c>
      <c r="Q9" s="227">
        <f>K8+L8+N9</f>
        <v>74760</v>
      </c>
      <c r="R9" s="218">
        <f>I8+K8+L8+O9</f>
        <v>84540</v>
      </c>
    </row>
    <row r="10" spans="1:18" ht="14.25">
      <c r="A10" s="1174"/>
      <c r="B10" s="102" t="s">
        <v>3</v>
      </c>
      <c r="C10" s="101"/>
      <c r="D10" s="101"/>
      <c r="E10" s="1108"/>
      <c r="F10" s="1145"/>
      <c r="G10" s="894"/>
      <c r="H10" s="895"/>
      <c r="I10" s="595"/>
      <c r="J10" s="596"/>
      <c r="K10" s="619"/>
      <c r="L10" s="1104"/>
      <c r="M10" s="209">
        <v>3</v>
      </c>
      <c r="N10" s="220">
        <f>C38*30</f>
        <v>57540</v>
      </c>
      <c r="O10" s="220">
        <f>D38*30</f>
        <v>52560</v>
      </c>
      <c r="P10" s="209">
        <v>3</v>
      </c>
      <c r="Q10" s="220">
        <f>K8+L8+N10</f>
        <v>78540</v>
      </c>
      <c r="R10" s="220">
        <f>I8+K8+L8+O10</f>
        <v>88260</v>
      </c>
    </row>
    <row r="11" spans="1:18" ht="14.25">
      <c r="A11" s="1174"/>
      <c r="B11" s="102"/>
      <c r="C11" s="101"/>
      <c r="D11" s="101"/>
      <c r="E11" s="1108"/>
      <c r="F11" s="1145"/>
      <c r="G11" s="894"/>
      <c r="H11" s="895"/>
      <c r="I11" s="595"/>
      <c r="J11" s="596"/>
      <c r="K11" s="619"/>
      <c r="L11" s="1105"/>
      <c r="M11" s="87">
        <v>4</v>
      </c>
      <c r="N11" s="218">
        <f>C40*30</f>
        <v>60900</v>
      </c>
      <c r="O11" s="218">
        <f>D40*30</f>
        <v>55920</v>
      </c>
      <c r="P11" s="87">
        <v>4</v>
      </c>
      <c r="Q11" s="228">
        <f>K8+L8+N11</f>
        <v>81900</v>
      </c>
      <c r="R11" s="218">
        <f>I8+K8+L8+O11</f>
        <v>91620</v>
      </c>
    </row>
    <row r="12" spans="1:18" ht="15" thickBot="1">
      <c r="A12" s="1174"/>
      <c r="B12" s="1131" t="s">
        <v>202</v>
      </c>
      <c r="C12" s="1132"/>
      <c r="D12" s="1133"/>
      <c r="E12" s="1110"/>
      <c r="F12" s="1146"/>
      <c r="G12" s="894"/>
      <c r="H12" s="895"/>
      <c r="I12" s="888" t="s">
        <v>54</v>
      </c>
      <c r="J12" s="889"/>
      <c r="K12" s="66" t="s">
        <v>57</v>
      </c>
      <c r="L12" s="90" t="s">
        <v>61</v>
      </c>
      <c r="M12" s="210">
        <v>5</v>
      </c>
      <c r="N12" s="221">
        <f>C42*30</f>
        <v>64200</v>
      </c>
      <c r="O12" s="221">
        <f>D42*30</f>
        <v>59280</v>
      </c>
      <c r="P12" s="210">
        <v>5</v>
      </c>
      <c r="Q12" s="229">
        <f>K8+L8+N12</f>
        <v>85200</v>
      </c>
      <c r="R12" s="221">
        <f>I8+K8+L8+O12</f>
        <v>94980</v>
      </c>
    </row>
    <row r="13" spans="1:18" ht="14.25">
      <c r="A13" s="1174"/>
      <c r="B13" s="103" t="s">
        <v>4</v>
      </c>
      <c r="C13" s="104"/>
      <c r="D13" s="111"/>
      <c r="E13" s="744" t="s">
        <v>11</v>
      </c>
      <c r="F13" s="745"/>
      <c r="G13" s="1134">
        <v>11100</v>
      </c>
      <c r="H13" s="1135"/>
      <c r="I13" s="1134">
        <v>14700</v>
      </c>
      <c r="J13" s="1135"/>
      <c r="K13" s="1138">
        <v>11700</v>
      </c>
      <c r="L13" s="1103">
        <v>12000</v>
      </c>
      <c r="M13" s="86">
        <v>1</v>
      </c>
      <c r="N13" s="222">
        <f>C34*30</f>
        <v>49320</v>
      </c>
      <c r="O13" s="222">
        <f>D34*30</f>
        <v>44520</v>
      </c>
      <c r="P13" s="86">
        <v>1</v>
      </c>
      <c r="Q13" s="230">
        <f>SUM(G13+K13+L13+N13)</f>
        <v>84120</v>
      </c>
      <c r="R13" s="230">
        <f>I13+K13+L13+O13</f>
        <v>82920</v>
      </c>
    </row>
    <row r="14" spans="1:18" ht="14.25">
      <c r="A14" s="1174"/>
      <c r="B14" s="102" t="s">
        <v>5</v>
      </c>
      <c r="C14" s="101"/>
      <c r="D14" s="112"/>
      <c r="E14" s="1106" t="s">
        <v>13</v>
      </c>
      <c r="F14" s="1107"/>
      <c r="G14" s="595"/>
      <c r="H14" s="596"/>
      <c r="I14" s="595"/>
      <c r="J14" s="596"/>
      <c r="K14" s="619"/>
      <c r="L14" s="1104"/>
      <c r="M14" s="209">
        <v>2</v>
      </c>
      <c r="N14" s="220">
        <f>C36*30</f>
        <v>53760</v>
      </c>
      <c r="O14" s="223">
        <f>D36*30</f>
        <v>48840</v>
      </c>
      <c r="P14" s="209">
        <v>2</v>
      </c>
      <c r="Q14" s="220">
        <f>SUM(G13+K13+L13+N14)</f>
        <v>88560</v>
      </c>
      <c r="R14" s="220">
        <f>I13+K13+L13+O14</f>
        <v>87240</v>
      </c>
    </row>
    <row r="15" spans="1:18" ht="14.25">
      <c r="A15" s="1174"/>
      <c r="B15" s="1124"/>
      <c r="C15" s="896"/>
      <c r="D15" s="1125"/>
      <c r="E15" s="1108"/>
      <c r="F15" s="1109"/>
      <c r="G15" s="595"/>
      <c r="H15" s="596"/>
      <c r="I15" s="595"/>
      <c r="J15" s="596"/>
      <c r="K15" s="619"/>
      <c r="L15" s="1104"/>
      <c r="M15" s="87">
        <v>3</v>
      </c>
      <c r="N15" s="218">
        <f>C38*30</f>
        <v>57540</v>
      </c>
      <c r="O15" s="218">
        <f>D38*30</f>
        <v>52560</v>
      </c>
      <c r="P15" s="87">
        <v>3</v>
      </c>
      <c r="Q15" s="218">
        <f>SUM(G13+K13+L13+N15)</f>
        <v>92340</v>
      </c>
      <c r="R15" s="231">
        <f>I13+K13+L13+O15</f>
        <v>90960</v>
      </c>
    </row>
    <row r="16" spans="1:18" ht="14.25">
      <c r="A16" s="1174"/>
      <c r="B16" s="1126"/>
      <c r="C16" s="600"/>
      <c r="D16" s="1127"/>
      <c r="E16" s="1108"/>
      <c r="F16" s="1109"/>
      <c r="G16" s="595"/>
      <c r="H16" s="596"/>
      <c r="I16" s="595"/>
      <c r="J16" s="596"/>
      <c r="K16" s="619"/>
      <c r="L16" s="1105"/>
      <c r="M16" s="209">
        <v>4</v>
      </c>
      <c r="N16" s="220">
        <f>C40*30</f>
        <v>60900</v>
      </c>
      <c r="O16" s="220">
        <f>D40*30</f>
        <v>55920</v>
      </c>
      <c r="P16" s="209">
        <v>4</v>
      </c>
      <c r="Q16" s="220">
        <f>SUM(G13+K13+L13+N16)</f>
        <v>95700</v>
      </c>
      <c r="R16" s="220">
        <f>I13+K13+L13+O16</f>
        <v>94320</v>
      </c>
    </row>
    <row r="17" spans="1:18" ht="15" thickBot="1">
      <c r="A17" s="1174"/>
      <c r="B17" s="1128" t="s">
        <v>204</v>
      </c>
      <c r="C17" s="1129"/>
      <c r="D17" s="1130"/>
      <c r="E17" s="1110"/>
      <c r="F17" s="1111"/>
      <c r="G17" s="926" t="s">
        <v>138</v>
      </c>
      <c r="H17" s="924"/>
      <c r="I17" s="926" t="s">
        <v>54</v>
      </c>
      <c r="J17" s="924"/>
      <c r="K17" s="91" t="s">
        <v>58</v>
      </c>
      <c r="L17" s="92" t="s">
        <v>61</v>
      </c>
      <c r="M17" s="93">
        <v>5</v>
      </c>
      <c r="N17" s="224">
        <f>C42*30</f>
        <v>64200</v>
      </c>
      <c r="O17" s="224">
        <f>D42*30</f>
        <v>59280</v>
      </c>
      <c r="P17" s="93">
        <v>5</v>
      </c>
      <c r="Q17" s="232">
        <f>SUM(G13+K13+L13+N17)</f>
        <v>99000</v>
      </c>
      <c r="R17" s="233">
        <f>I13+K13+L13+O17</f>
        <v>97680</v>
      </c>
    </row>
    <row r="18" spans="1:18" ht="14.25">
      <c r="A18" s="1174"/>
      <c r="B18" s="102" t="s">
        <v>6</v>
      </c>
      <c r="C18" s="101"/>
      <c r="D18" s="101"/>
      <c r="E18" s="1136" t="s">
        <v>11</v>
      </c>
      <c r="F18" s="1137"/>
      <c r="G18" s="595" t="s">
        <v>203</v>
      </c>
      <c r="H18" s="596"/>
      <c r="I18" s="595">
        <v>39300</v>
      </c>
      <c r="J18" s="596"/>
      <c r="K18" s="619">
        <v>19500</v>
      </c>
      <c r="L18" s="1104">
        <v>12000</v>
      </c>
      <c r="M18" s="207">
        <v>1</v>
      </c>
      <c r="N18" s="217">
        <f>C34*30</f>
        <v>49320</v>
      </c>
      <c r="O18" s="217">
        <f>D34*30</f>
        <v>44520</v>
      </c>
      <c r="P18" s="207">
        <v>1</v>
      </c>
      <c r="Q18" s="226">
        <v>67260</v>
      </c>
      <c r="R18" s="234">
        <f>I18+K18+L18+O18</f>
        <v>115320</v>
      </c>
    </row>
    <row r="19" spans="1:18" ht="14.25">
      <c r="A19" s="1174"/>
      <c r="B19" s="102" t="s">
        <v>137</v>
      </c>
      <c r="C19" s="101"/>
      <c r="D19" s="101"/>
      <c r="E19" s="1106" t="s">
        <v>14</v>
      </c>
      <c r="F19" s="1107"/>
      <c r="G19" s="595"/>
      <c r="H19" s="596"/>
      <c r="I19" s="595"/>
      <c r="J19" s="596"/>
      <c r="K19" s="619"/>
      <c r="L19" s="1104"/>
      <c r="M19" s="87">
        <v>2</v>
      </c>
      <c r="N19" s="218">
        <f>C36*30</f>
        <v>53760</v>
      </c>
      <c r="O19" s="219">
        <f>D36*30</f>
        <v>48840</v>
      </c>
      <c r="P19" s="87">
        <v>2</v>
      </c>
      <c r="Q19" s="218">
        <v>69480</v>
      </c>
      <c r="R19" s="218">
        <f>I18+K18+L18+O19</f>
        <v>119640</v>
      </c>
    </row>
    <row r="20" spans="1:18" ht="14.25">
      <c r="A20" s="1174"/>
      <c r="B20" s="102" t="s">
        <v>8</v>
      </c>
      <c r="C20" s="101"/>
      <c r="D20" s="101"/>
      <c r="E20" s="1108"/>
      <c r="F20" s="1109"/>
      <c r="G20" s="595"/>
      <c r="H20" s="596"/>
      <c r="I20" s="595"/>
      <c r="J20" s="596"/>
      <c r="K20" s="619"/>
      <c r="L20" s="1104"/>
      <c r="M20" s="209">
        <v>3</v>
      </c>
      <c r="N20" s="220">
        <f>C38*30</f>
        <v>57540</v>
      </c>
      <c r="O20" s="220">
        <f>D38*30</f>
        <v>52560</v>
      </c>
      <c r="P20" s="209">
        <v>3</v>
      </c>
      <c r="Q20" s="220">
        <v>71370</v>
      </c>
      <c r="R20" s="220">
        <f>I18+K18+L18+O20</f>
        <v>123360</v>
      </c>
    </row>
    <row r="21" spans="1:18" ht="14.25">
      <c r="A21" s="1174"/>
      <c r="B21" s="102"/>
      <c r="C21" s="101"/>
      <c r="D21" s="101"/>
      <c r="E21" s="1108"/>
      <c r="F21" s="1109"/>
      <c r="G21" s="595"/>
      <c r="H21" s="596"/>
      <c r="I21" s="595"/>
      <c r="J21" s="596"/>
      <c r="K21" s="619"/>
      <c r="L21" s="1105"/>
      <c r="M21" s="87">
        <v>4</v>
      </c>
      <c r="N21" s="218">
        <f>C40*30</f>
        <v>60900</v>
      </c>
      <c r="O21" s="218">
        <f>D40*30</f>
        <v>55920</v>
      </c>
      <c r="P21" s="87">
        <v>4</v>
      </c>
      <c r="Q21" s="218">
        <v>73050</v>
      </c>
      <c r="R21" s="218">
        <f>I18+K18+L18+O21</f>
        <v>126720</v>
      </c>
    </row>
    <row r="22" spans="1:18" ht="15" thickBot="1">
      <c r="A22" s="1174"/>
      <c r="B22" s="1128" t="s">
        <v>204</v>
      </c>
      <c r="C22" s="1129"/>
      <c r="D22" s="1130"/>
      <c r="E22" s="1108"/>
      <c r="F22" s="1109"/>
      <c r="G22" s="888" t="s">
        <v>138</v>
      </c>
      <c r="H22" s="889"/>
      <c r="I22" s="888" t="s">
        <v>112</v>
      </c>
      <c r="J22" s="889"/>
      <c r="K22" s="66" t="s">
        <v>59</v>
      </c>
      <c r="L22" s="90" t="s">
        <v>61</v>
      </c>
      <c r="M22" s="210">
        <v>5</v>
      </c>
      <c r="N22" s="221">
        <f>C42*30</f>
        <v>64200</v>
      </c>
      <c r="O22" s="221">
        <f>D42*30</f>
        <v>59280</v>
      </c>
      <c r="P22" s="210">
        <v>5</v>
      </c>
      <c r="Q22" s="229">
        <v>74700</v>
      </c>
      <c r="R22" s="220">
        <f>I18+K18+L18+O22</f>
        <v>130080</v>
      </c>
    </row>
    <row r="23" spans="1:18" ht="14.25">
      <c r="A23" s="1112" t="s">
        <v>9</v>
      </c>
      <c r="B23" s="1113"/>
      <c r="C23" s="1113"/>
      <c r="D23" s="1113"/>
      <c r="E23" s="744" t="s">
        <v>11</v>
      </c>
      <c r="F23" s="745"/>
      <c r="G23" s="1134">
        <v>19200</v>
      </c>
      <c r="H23" s="1135"/>
      <c r="I23" s="1134">
        <v>49200</v>
      </c>
      <c r="J23" s="1135"/>
      <c r="K23" s="1102">
        <v>41400</v>
      </c>
      <c r="L23" s="1103">
        <v>12000</v>
      </c>
      <c r="M23" s="86">
        <v>1</v>
      </c>
      <c r="N23" s="222">
        <f>C34*30</f>
        <v>49320</v>
      </c>
      <c r="O23" s="222">
        <f>D34*30</f>
        <v>44520</v>
      </c>
      <c r="P23" s="86">
        <v>1</v>
      </c>
      <c r="Q23" s="230">
        <f>G23+K23+L23+N23</f>
        <v>121920</v>
      </c>
      <c r="R23" s="230">
        <f>I23+K23+L23+O23</f>
        <v>147120</v>
      </c>
    </row>
    <row r="24" spans="1:18" ht="13.5">
      <c r="A24" s="1114"/>
      <c r="B24" s="1115"/>
      <c r="C24" s="1115"/>
      <c r="D24" s="1115"/>
      <c r="E24" s="1106" t="s">
        <v>15</v>
      </c>
      <c r="F24" s="1107"/>
      <c r="G24" s="595"/>
      <c r="H24" s="596"/>
      <c r="I24" s="595"/>
      <c r="J24" s="596"/>
      <c r="K24" s="750"/>
      <c r="L24" s="1104"/>
      <c r="M24" s="209">
        <v>2</v>
      </c>
      <c r="N24" s="220">
        <f>C36*30</f>
        <v>53760</v>
      </c>
      <c r="O24" s="223">
        <f>D36*30</f>
        <v>48840</v>
      </c>
      <c r="P24" s="209">
        <v>2</v>
      </c>
      <c r="Q24" s="220">
        <f>G23+K23+L23+N24</f>
        <v>126360</v>
      </c>
      <c r="R24" s="220">
        <f>I23+K23+L23+O24</f>
        <v>151440</v>
      </c>
    </row>
    <row r="25" spans="1:18" ht="13.5">
      <c r="A25" s="1114"/>
      <c r="B25" s="1115"/>
      <c r="C25" s="1115"/>
      <c r="D25" s="1115"/>
      <c r="E25" s="1108"/>
      <c r="F25" s="1109"/>
      <c r="G25" s="595"/>
      <c r="H25" s="596"/>
      <c r="I25" s="595"/>
      <c r="J25" s="596"/>
      <c r="K25" s="750"/>
      <c r="L25" s="1104"/>
      <c r="M25" s="87">
        <v>3</v>
      </c>
      <c r="N25" s="218">
        <f>C38*30</f>
        <v>57540</v>
      </c>
      <c r="O25" s="218">
        <f>D38*30</f>
        <v>52560</v>
      </c>
      <c r="P25" s="87">
        <v>3</v>
      </c>
      <c r="Q25" s="218">
        <f>G23+K23+L23+N25</f>
        <v>130140</v>
      </c>
      <c r="R25" s="231">
        <f>I23+K23+L23+O25</f>
        <v>155160</v>
      </c>
    </row>
    <row r="26" spans="1:18" ht="13.5">
      <c r="A26" s="1114"/>
      <c r="B26" s="1115"/>
      <c r="C26" s="1115"/>
      <c r="D26" s="1115"/>
      <c r="E26" s="1108"/>
      <c r="F26" s="1109"/>
      <c r="G26" s="595"/>
      <c r="H26" s="596"/>
      <c r="I26" s="595"/>
      <c r="J26" s="596"/>
      <c r="K26" s="750"/>
      <c r="L26" s="1105"/>
      <c r="M26" s="209">
        <v>4</v>
      </c>
      <c r="N26" s="220">
        <f>C40*30</f>
        <v>60900</v>
      </c>
      <c r="O26" s="220">
        <f>D40*30</f>
        <v>55920</v>
      </c>
      <c r="P26" s="209">
        <v>4</v>
      </c>
      <c r="Q26" s="220">
        <f>G23+K23+L23+N26</f>
        <v>133500</v>
      </c>
      <c r="R26" s="220">
        <f>I23+K23+L23+O26</f>
        <v>158520</v>
      </c>
    </row>
    <row r="27" spans="1:18" ht="15" thickBot="1">
      <c r="A27" s="1116"/>
      <c r="B27" s="1117"/>
      <c r="C27" s="1117"/>
      <c r="D27" s="1117"/>
      <c r="E27" s="1110"/>
      <c r="F27" s="1111"/>
      <c r="G27" s="926" t="s">
        <v>53</v>
      </c>
      <c r="H27" s="924"/>
      <c r="I27" s="926" t="s">
        <v>113</v>
      </c>
      <c r="J27" s="924"/>
      <c r="K27" s="94" t="s">
        <v>111</v>
      </c>
      <c r="L27" s="95" t="s">
        <v>61</v>
      </c>
      <c r="M27" s="93">
        <v>5</v>
      </c>
      <c r="N27" s="224">
        <f>C42*30</f>
        <v>64200</v>
      </c>
      <c r="O27" s="224">
        <f>D42*30</f>
        <v>59280</v>
      </c>
      <c r="P27" s="93">
        <v>5</v>
      </c>
      <c r="Q27" s="232">
        <f>G23+K23+L23+N27</f>
        <v>136800</v>
      </c>
      <c r="R27" s="233">
        <f>I23+K23+L23+O27</f>
        <v>161880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204" t="s">
        <v>272</v>
      </c>
      <c r="L31" s="1205"/>
      <c r="M31" s="1206" t="s">
        <v>274</v>
      </c>
      <c r="N31" s="1207"/>
      <c r="O31" s="1207"/>
      <c r="P31" s="1206" t="s">
        <v>281</v>
      </c>
      <c r="Q31" s="1207"/>
      <c r="R31" s="1208"/>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257</v>
      </c>
      <c r="L33" s="771"/>
      <c r="M33" s="1009" t="s">
        <v>278</v>
      </c>
      <c r="N33" s="1073"/>
      <c r="O33" s="1073"/>
      <c r="P33" s="1201" t="s">
        <v>282</v>
      </c>
      <c r="Q33" s="1202"/>
      <c r="R33" s="1203"/>
    </row>
    <row r="34" spans="2:18" ht="14.25" customHeight="1" thickBot="1">
      <c r="B34" s="667">
        <v>1</v>
      </c>
      <c r="C34" s="665">
        <v>1644</v>
      </c>
      <c r="D34" s="1075">
        <v>1484</v>
      </c>
      <c r="E34" s="105"/>
      <c r="F34" s="1009" t="s">
        <v>249</v>
      </c>
      <c r="G34" s="1010"/>
      <c r="H34" s="1009" t="s">
        <v>248</v>
      </c>
      <c r="I34" s="1010"/>
      <c r="J34" s="139"/>
      <c r="K34" s="1094" t="s">
        <v>273</v>
      </c>
      <c r="L34" s="1095"/>
      <c r="M34" s="1004" t="s">
        <v>214</v>
      </c>
      <c r="N34" s="1005"/>
      <c r="O34" s="1005"/>
      <c r="P34" s="1004" t="s">
        <v>245</v>
      </c>
      <c r="Q34" s="1005"/>
      <c r="R34" s="1006"/>
    </row>
    <row r="35" spans="2:18" ht="14.25" customHeight="1" thickBot="1">
      <c r="B35" s="667"/>
      <c r="C35" s="665"/>
      <c r="D35" s="1075"/>
      <c r="E35" s="105"/>
      <c r="F35" s="1092" t="s">
        <v>247</v>
      </c>
      <c r="G35" s="1092"/>
      <c r="H35" s="1092"/>
      <c r="I35" s="1092"/>
      <c r="J35" s="119"/>
      <c r="K35" s="1009" t="s">
        <v>277</v>
      </c>
      <c r="L35" s="1010"/>
      <c r="M35" s="1009" t="s">
        <v>279</v>
      </c>
      <c r="N35" s="1073"/>
      <c r="O35" s="1073"/>
      <c r="P35" s="1009" t="s">
        <v>280</v>
      </c>
      <c r="Q35" s="1073"/>
      <c r="R35" s="1010"/>
    </row>
    <row r="36" spans="2:18" ht="21.75" customHeight="1">
      <c r="B36" s="1041">
        <v>2</v>
      </c>
      <c r="C36" s="665">
        <v>1792</v>
      </c>
      <c r="D36" s="1075">
        <v>1628</v>
      </c>
      <c r="E36" s="105"/>
      <c r="F36" s="1093"/>
      <c r="G36" s="1093"/>
      <c r="H36" s="1093"/>
      <c r="I36" s="1093"/>
      <c r="J36" s="139"/>
      <c r="K36" s="236" t="s">
        <v>235</v>
      </c>
      <c r="L36" s="121"/>
      <c r="M36" s="122"/>
      <c r="N36" s="117"/>
      <c r="O36" s="122"/>
      <c r="P36" s="998"/>
      <c r="Q36" s="998"/>
      <c r="R36" s="998"/>
    </row>
    <row r="37" spans="2:18" ht="11.25" customHeight="1" thickBot="1">
      <c r="B37" s="1041"/>
      <c r="C37" s="665"/>
      <c r="D37" s="1075"/>
      <c r="E37" s="105"/>
      <c r="F37" s="212"/>
      <c r="G37" s="212"/>
      <c r="H37" s="166"/>
      <c r="I37" s="119"/>
      <c r="J37" s="119"/>
      <c r="K37" s="237" t="s">
        <v>218</v>
      </c>
      <c r="L37" s="238"/>
      <c r="M37" s="238"/>
      <c r="N37" s="238"/>
      <c r="O37" s="214"/>
      <c r="P37" s="214"/>
      <c r="Q37" s="214"/>
      <c r="R37" s="214"/>
    </row>
    <row r="38" spans="2:18" ht="14.25" thickBot="1">
      <c r="B38" s="1041">
        <v>3</v>
      </c>
      <c r="C38" s="665">
        <v>1918</v>
      </c>
      <c r="D38" s="1075">
        <v>1752</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250</v>
      </c>
      <c r="I39" s="1082"/>
      <c r="J39" s="166"/>
      <c r="K39" s="1009" t="s">
        <v>283</v>
      </c>
      <c r="L39" s="1010"/>
      <c r="M39" s="1009" t="s">
        <v>271</v>
      </c>
      <c r="N39" s="1073"/>
      <c r="O39" s="1010"/>
      <c r="P39" s="790" t="s">
        <v>259</v>
      </c>
      <c r="Q39" s="1199"/>
      <c r="R39" s="1200"/>
    </row>
    <row r="40" spans="2:18" ht="14.25" thickBot="1">
      <c r="B40" s="1041">
        <v>4</v>
      </c>
      <c r="C40" s="665">
        <v>2030</v>
      </c>
      <c r="D40" s="1075">
        <v>1864</v>
      </c>
      <c r="E40" s="105"/>
      <c r="F40" s="1085" t="s">
        <v>151</v>
      </c>
      <c r="G40" s="1081"/>
      <c r="H40" s="1081" t="s">
        <v>251</v>
      </c>
      <c r="I40" s="1082"/>
      <c r="J40" s="166"/>
      <c r="K40" s="968" t="s">
        <v>163</v>
      </c>
      <c r="L40" s="970"/>
      <c r="M40" s="968" t="s">
        <v>221</v>
      </c>
      <c r="N40" s="969"/>
      <c r="O40" s="970"/>
      <c r="P40" s="1195" t="s">
        <v>260</v>
      </c>
      <c r="Q40" s="1195"/>
      <c r="R40" s="1196"/>
    </row>
    <row r="41" spans="2:18" ht="14.25" thickBot="1">
      <c r="B41" s="1041"/>
      <c r="C41" s="665"/>
      <c r="D41" s="1075"/>
      <c r="E41" s="105"/>
      <c r="F41" s="1079" t="s">
        <v>152</v>
      </c>
      <c r="G41" s="1080"/>
      <c r="H41" s="1081" t="s">
        <v>252</v>
      </c>
      <c r="I41" s="1082"/>
      <c r="J41" s="166"/>
      <c r="K41" s="1197" t="s">
        <v>258</v>
      </c>
      <c r="L41" s="1198"/>
      <c r="M41" s="1009" t="s">
        <v>270</v>
      </c>
      <c r="N41" s="1073"/>
      <c r="O41" s="1073"/>
      <c r="P41" s="968" t="s">
        <v>225</v>
      </c>
      <c r="Q41" s="969"/>
      <c r="R41" s="970"/>
    </row>
    <row r="42" spans="2:18" ht="13.5">
      <c r="B42" s="1041">
        <v>5</v>
      </c>
      <c r="C42" s="665">
        <v>2140</v>
      </c>
      <c r="D42" s="1075">
        <v>1976</v>
      </c>
      <c r="E42" s="105"/>
      <c r="F42" s="982" t="s">
        <v>153</v>
      </c>
      <c r="G42" s="983"/>
      <c r="H42" s="1077" t="s">
        <v>253</v>
      </c>
      <c r="I42" s="1078"/>
      <c r="J42" s="166"/>
      <c r="K42" s="968" t="s">
        <v>164</v>
      </c>
      <c r="L42" s="969"/>
      <c r="M42" s="969"/>
      <c r="N42" s="969"/>
      <c r="O42" s="970"/>
      <c r="P42" s="772" t="s">
        <v>264</v>
      </c>
      <c r="Q42" s="773"/>
      <c r="R42" s="771"/>
    </row>
    <row r="43" spans="2:18" ht="14.25" thickBot="1">
      <c r="B43" s="1045"/>
      <c r="C43" s="1074"/>
      <c r="D43" s="1076"/>
      <c r="E43" s="105"/>
      <c r="F43" s="976"/>
      <c r="G43" s="977"/>
      <c r="H43" s="980"/>
      <c r="I43" s="981"/>
      <c r="J43" s="166"/>
      <c r="K43" s="1009" t="s">
        <v>261</v>
      </c>
      <c r="L43" s="1073"/>
      <c r="M43" s="1073"/>
      <c r="N43" s="1073"/>
      <c r="O43" s="1010"/>
      <c r="P43" s="1009" t="s">
        <v>265</v>
      </c>
      <c r="Q43" s="1073"/>
      <c r="R43" s="1010"/>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09" t="s">
        <v>262</v>
      </c>
      <c r="L45" s="1010"/>
      <c r="M45" s="1009" t="s">
        <v>266</v>
      </c>
      <c r="N45" s="1073"/>
      <c r="O45" s="1010"/>
      <c r="P45" s="1009" t="s">
        <v>267</v>
      </c>
      <c r="Q45" s="1073"/>
      <c r="R45" s="1010"/>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276</v>
      </c>
      <c r="C47" s="946"/>
      <c r="D47" s="946"/>
      <c r="E47" s="946"/>
      <c r="F47" s="946"/>
      <c r="G47" s="946"/>
      <c r="H47" s="946"/>
      <c r="I47" s="947"/>
      <c r="J47" s="166"/>
      <c r="K47" s="1194" t="s">
        <v>263</v>
      </c>
      <c r="L47" s="1195"/>
      <c r="M47" s="1196"/>
      <c r="N47" s="1009" t="s">
        <v>268</v>
      </c>
      <c r="O47" s="1010"/>
      <c r="P47" s="1009" t="s">
        <v>269</v>
      </c>
      <c r="Q47" s="1073"/>
      <c r="R47" s="1010"/>
    </row>
    <row r="48" spans="2:18" ht="13.5">
      <c r="B48" s="945"/>
      <c r="C48" s="946"/>
      <c r="D48" s="946"/>
      <c r="E48" s="946"/>
      <c r="F48" s="946"/>
      <c r="G48" s="946"/>
      <c r="H48" s="946"/>
      <c r="I48" s="947"/>
      <c r="J48" s="166"/>
      <c r="K48" s="1190" t="s">
        <v>240</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3">
    <mergeCell ref="B47:I50"/>
    <mergeCell ref="K47:M47"/>
    <mergeCell ref="N47:O47"/>
    <mergeCell ref="P47:R47"/>
    <mergeCell ref="K48:R51"/>
    <mergeCell ref="Q1:R1"/>
    <mergeCell ref="K45:L45"/>
    <mergeCell ref="M45:O45"/>
    <mergeCell ref="P45:R45"/>
    <mergeCell ref="B46:I46"/>
    <mergeCell ref="K46:M46"/>
    <mergeCell ref="N46:O46"/>
    <mergeCell ref="P46:R46"/>
    <mergeCell ref="P42:R42"/>
    <mergeCell ref="K43:O43"/>
    <mergeCell ref="P43:R43"/>
    <mergeCell ref="K44:L44"/>
    <mergeCell ref="M44:O44"/>
    <mergeCell ref="P44:R44"/>
    <mergeCell ref="B42:B43"/>
    <mergeCell ref="C42:C43"/>
    <mergeCell ref="D42:D43"/>
    <mergeCell ref="F42:G43"/>
    <mergeCell ref="H42:I43"/>
    <mergeCell ref="K42:O42"/>
    <mergeCell ref="M40:O40"/>
    <mergeCell ref="P40:R40"/>
    <mergeCell ref="F41:G41"/>
    <mergeCell ref="H41:I41"/>
    <mergeCell ref="K41:L41"/>
    <mergeCell ref="M41:O41"/>
    <mergeCell ref="P41:R41"/>
    <mergeCell ref="B40:B41"/>
    <mergeCell ref="C40:C41"/>
    <mergeCell ref="D40:D41"/>
    <mergeCell ref="F40:G40"/>
    <mergeCell ref="H40:I40"/>
    <mergeCell ref="K40:L40"/>
    <mergeCell ref="P38:R38"/>
    <mergeCell ref="F39:G39"/>
    <mergeCell ref="H39:I39"/>
    <mergeCell ref="K39:L39"/>
    <mergeCell ref="M39:O39"/>
    <mergeCell ref="P39:R39"/>
    <mergeCell ref="B36:B37"/>
    <mergeCell ref="C36:C37"/>
    <mergeCell ref="D36:D37"/>
    <mergeCell ref="P36:R36"/>
    <mergeCell ref="B38:B39"/>
    <mergeCell ref="C38:C39"/>
    <mergeCell ref="D38:D39"/>
    <mergeCell ref="F38:I38"/>
    <mergeCell ref="K38:L38"/>
    <mergeCell ref="M38:O38"/>
    <mergeCell ref="M34:O34"/>
    <mergeCell ref="P34:R34"/>
    <mergeCell ref="F35:I36"/>
    <mergeCell ref="K35:L35"/>
    <mergeCell ref="M35:O35"/>
    <mergeCell ref="P35:R35"/>
    <mergeCell ref="B34:B35"/>
    <mergeCell ref="C34:C35"/>
    <mergeCell ref="D34:D35"/>
    <mergeCell ref="F34:G34"/>
    <mergeCell ref="H34:I34"/>
    <mergeCell ref="K34:L34"/>
    <mergeCell ref="P32:R32"/>
    <mergeCell ref="F33:G33"/>
    <mergeCell ref="H33:I33"/>
    <mergeCell ref="K33:L33"/>
    <mergeCell ref="M33:O33"/>
    <mergeCell ref="P33:R33"/>
    <mergeCell ref="K31:L31"/>
    <mergeCell ref="M31:O31"/>
    <mergeCell ref="P31:R31"/>
    <mergeCell ref="B32:B33"/>
    <mergeCell ref="C32:C33"/>
    <mergeCell ref="D32:D33"/>
    <mergeCell ref="F32:G32"/>
    <mergeCell ref="H32:I32"/>
    <mergeCell ref="K32:L32"/>
    <mergeCell ref="M32:O32"/>
    <mergeCell ref="K28:R29"/>
    <mergeCell ref="B29:D29"/>
    <mergeCell ref="E29:F29"/>
    <mergeCell ref="G29:H29"/>
    <mergeCell ref="I29:J29"/>
    <mergeCell ref="B30:D31"/>
    <mergeCell ref="F30:I31"/>
    <mergeCell ref="K30:L30"/>
    <mergeCell ref="M30:O30"/>
    <mergeCell ref="P30:R30"/>
    <mergeCell ref="B17:D17"/>
    <mergeCell ref="G17:H17"/>
    <mergeCell ref="K23:K26"/>
    <mergeCell ref="L23:L26"/>
    <mergeCell ref="E24:F27"/>
    <mergeCell ref="G27:H27"/>
    <mergeCell ref="I27:J27"/>
    <mergeCell ref="B22:D22"/>
    <mergeCell ref="G22:H22"/>
    <mergeCell ref="A23:D27"/>
    <mergeCell ref="E23:F23"/>
    <mergeCell ref="G23:H26"/>
    <mergeCell ref="I23:J26"/>
    <mergeCell ref="A8:A22"/>
    <mergeCell ref="E8:F8"/>
    <mergeCell ref="G8:H12"/>
    <mergeCell ref="E18:F18"/>
    <mergeCell ref="G18:H21"/>
    <mergeCell ref="B16:D16"/>
    <mergeCell ref="I18:J21"/>
    <mergeCell ref="L8:L11"/>
    <mergeCell ref="E9:F12"/>
    <mergeCell ref="I8:J11"/>
    <mergeCell ref="K8:K11"/>
    <mergeCell ref="K18:K21"/>
    <mergeCell ref="L18:L21"/>
    <mergeCell ref="E19:F22"/>
    <mergeCell ref="I22:J22"/>
    <mergeCell ref="B12:D12"/>
    <mergeCell ref="I12:J12"/>
    <mergeCell ref="G13:H16"/>
    <mergeCell ref="I13:J16"/>
    <mergeCell ref="K13:K16"/>
    <mergeCell ref="L13:L16"/>
    <mergeCell ref="E14:F17"/>
    <mergeCell ref="B15:D15"/>
    <mergeCell ref="E13:F13"/>
    <mergeCell ref="I17:J17"/>
    <mergeCell ref="M5:O5"/>
    <mergeCell ref="P5:R6"/>
    <mergeCell ref="G6:H6"/>
    <mergeCell ref="I6:J6"/>
    <mergeCell ref="L6:L7"/>
    <mergeCell ref="G7:H7"/>
    <mergeCell ref="I7:J7"/>
    <mergeCell ref="A1:B1"/>
    <mergeCell ref="G1:L1"/>
    <mergeCell ref="A3:L3"/>
    <mergeCell ref="A5:D7"/>
    <mergeCell ref="E5:F7"/>
    <mergeCell ref="K5:K7"/>
  </mergeCells>
  <printOptions/>
  <pageMargins left="0.7874015748031497" right="0" top="0" bottom="0" header="0.11811023622047245" footer="0.5118110236220472"/>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rgb="FF00B0F0"/>
  </sheetPr>
  <dimension ref="A1:R51"/>
  <sheetViews>
    <sheetView zoomScale="85" zoomScaleNormal="85" zoomScalePageLayoutView="0" workbookViewId="0" topLeftCell="A4">
      <selection activeCell="Q18" sqref="Q18"/>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244</v>
      </c>
      <c r="H1" s="1158"/>
      <c r="I1" s="1158"/>
      <c r="J1" s="1158"/>
      <c r="K1" s="1158"/>
      <c r="L1" s="1158"/>
      <c r="M1" s="205"/>
      <c r="N1" s="205"/>
      <c r="O1" s="205"/>
      <c r="P1" s="205"/>
      <c r="Q1" s="205"/>
      <c r="R1" s="205"/>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201</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f>C34*30</f>
        <v>24660</v>
      </c>
      <c r="O8" s="217">
        <f>D34*30</f>
        <v>22260</v>
      </c>
      <c r="P8" s="208">
        <v>1</v>
      </c>
      <c r="Q8" s="225">
        <f>K8+L8+N8</f>
        <v>45660</v>
      </c>
      <c r="R8" s="226">
        <f>I8+K8+L8+O8</f>
        <v>57960</v>
      </c>
    </row>
    <row r="9" spans="1:18" ht="14.25">
      <c r="A9" s="1174"/>
      <c r="B9" s="99"/>
      <c r="C9" s="100"/>
      <c r="D9" s="101"/>
      <c r="E9" s="1106" t="s">
        <v>12</v>
      </c>
      <c r="F9" s="1144"/>
      <c r="G9" s="894"/>
      <c r="H9" s="895"/>
      <c r="I9" s="595"/>
      <c r="J9" s="596"/>
      <c r="K9" s="619"/>
      <c r="L9" s="1104"/>
      <c r="M9" s="87">
        <v>2</v>
      </c>
      <c r="N9" s="218">
        <f>C36*30</f>
        <v>26880</v>
      </c>
      <c r="O9" s="219">
        <f>D36*30</f>
        <v>24420</v>
      </c>
      <c r="P9" s="87">
        <v>2</v>
      </c>
      <c r="Q9" s="227">
        <f>K8+L8+N9</f>
        <v>47880</v>
      </c>
      <c r="R9" s="218">
        <f>I8+K8+L8+O9</f>
        <v>60120</v>
      </c>
    </row>
    <row r="10" spans="1:18" ht="14.25">
      <c r="A10" s="1174"/>
      <c r="B10" s="102" t="s">
        <v>3</v>
      </c>
      <c r="C10" s="101"/>
      <c r="D10" s="101"/>
      <c r="E10" s="1108"/>
      <c r="F10" s="1145"/>
      <c r="G10" s="894"/>
      <c r="H10" s="895"/>
      <c r="I10" s="595"/>
      <c r="J10" s="596"/>
      <c r="K10" s="619"/>
      <c r="L10" s="1104"/>
      <c r="M10" s="209">
        <v>3</v>
      </c>
      <c r="N10" s="220">
        <f>C38*30</f>
        <v>28770</v>
      </c>
      <c r="O10" s="220">
        <f>D38*30</f>
        <v>26280</v>
      </c>
      <c r="P10" s="209">
        <v>3</v>
      </c>
      <c r="Q10" s="220">
        <f>K8+L8+N10</f>
        <v>49770</v>
      </c>
      <c r="R10" s="220">
        <f>I8+K8+L8+O10</f>
        <v>61980</v>
      </c>
    </row>
    <row r="11" spans="1:18" ht="14.25">
      <c r="A11" s="1174"/>
      <c r="B11" s="102"/>
      <c r="C11" s="101"/>
      <c r="D11" s="101"/>
      <c r="E11" s="1108"/>
      <c r="F11" s="1145"/>
      <c r="G11" s="894"/>
      <c r="H11" s="895"/>
      <c r="I11" s="595"/>
      <c r="J11" s="596"/>
      <c r="K11" s="619"/>
      <c r="L11" s="1105"/>
      <c r="M11" s="87">
        <v>4</v>
      </c>
      <c r="N11" s="218">
        <f>C40*30</f>
        <v>30450</v>
      </c>
      <c r="O11" s="218">
        <f>D40*30</f>
        <v>27960</v>
      </c>
      <c r="P11" s="87">
        <v>4</v>
      </c>
      <c r="Q11" s="228">
        <f>K8+L8+N11</f>
        <v>51450</v>
      </c>
      <c r="R11" s="218">
        <f>I8+K8+L8+O11</f>
        <v>63660</v>
      </c>
    </row>
    <row r="12" spans="1:18" ht="15" thickBot="1">
      <c r="A12" s="1174"/>
      <c r="B12" s="1131" t="s">
        <v>202</v>
      </c>
      <c r="C12" s="1132"/>
      <c r="D12" s="1133"/>
      <c r="E12" s="1110"/>
      <c r="F12" s="1146"/>
      <c r="G12" s="894"/>
      <c r="H12" s="895"/>
      <c r="I12" s="888" t="s">
        <v>54</v>
      </c>
      <c r="J12" s="889"/>
      <c r="K12" s="66" t="s">
        <v>57</v>
      </c>
      <c r="L12" s="90" t="s">
        <v>61</v>
      </c>
      <c r="M12" s="210">
        <v>5</v>
      </c>
      <c r="N12" s="221">
        <f>C42*30</f>
        <v>32100</v>
      </c>
      <c r="O12" s="221">
        <f>D42*30</f>
        <v>29640</v>
      </c>
      <c r="P12" s="210">
        <v>5</v>
      </c>
      <c r="Q12" s="229">
        <f>K8+L8+N12</f>
        <v>53100</v>
      </c>
      <c r="R12" s="221">
        <f>I8+K8+L8+O12</f>
        <v>65340</v>
      </c>
    </row>
    <row r="13" spans="1:18" ht="14.25">
      <c r="A13" s="1174"/>
      <c r="B13" s="103" t="s">
        <v>4</v>
      </c>
      <c r="C13" s="104"/>
      <c r="D13" s="111"/>
      <c r="E13" s="744" t="s">
        <v>11</v>
      </c>
      <c r="F13" s="745"/>
      <c r="G13" s="1134">
        <v>11100</v>
      </c>
      <c r="H13" s="1135"/>
      <c r="I13" s="1134">
        <v>14700</v>
      </c>
      <c r="J13" s="1135"/>
      <c r="K13" s="1138">
        <v>11700</v>
      </c>
      <c r="L13" s="1103">
        <v>12000</v>
      </c>
      <c r="M13" s="86">
        <v>1</v>
      </c>
      <c r="N13" s="222">
        <f>C34*30</f>
        <v>24660</v>
      </c>
      <c r="O13" s="222">
        <f>D34*30</f>
        <v>22260</v>
      </c>
      <c r="P13" s="86">
        <v>1</v>
      </c>
      <c r="Q13" s="230">
        <f>SUM(G13+K13+L13+N13)</f>
        <v>59460</v>
      </c>
      <c r="R13" s="230">
        <f>I13+K13+L13+O13</f>
        <v>60660</v>
      </c>
    </row>
    <row r="14" spans="1:18" ht="14.25">
      <c r="A14" s="1174"/>
      <c r="B14" s="102" t="s">
        <v>5</v>
      </c>
      <c r="C14" s="101"/>
      <c r="D14" s="112"/>
      <c r="E14" s="1106" t="s">
        <v>13</v>
      </c>
      <c r="F14" s="1107"/>
      <c r="G14" s="595"/>
      <c r="H14" s="596"/>
      <c r="I14" s="595"/>
      <c r="J14" s="596"/>
      <c r="K14" s="619"/>
      <c r="L14" s="1104"/>
      <c r="M14" s="209">
        <v>2</v>
      </c>
      <c r="N14" s="220">
        <f>C36*30</f>
        <v>26880</v>
      </c>
      <c r="O14" s="223">
        <f>D36*30</f>
        <v>24420</v>
      </c>
      <c r="P14" s="209">
        <v>2</v>
      </c>
      <c r="Q14" s="220">
        <f>SUM(G13+K13+L13+N14)</f>
        <v>61680</v>
      </c>
      <c r="R14" s="220">
        <f>I13+K13+L13+O14</f>
        <v>62820</v>
      </c>
    </row>
    <row r="15" spans="1:18" ht="14.25">
      <c r="A15" s="1174"/>
      <c r="B15" s="1124"/>
      <c r="C15" s="896"/>
      <c r="D15" s="1125"/>
      <c r="E15" s="1108"/>
      <c r="F15" s="1109"/>
      <c r="G15" s="595"/>
      <c r="H15" s="596"/>
      <c r="I15" s="595"/>
      <c r="J15" s="596"/>
      <c r="K15" s="619"/>
      <c r="L15" s="1104"/>
      <c r="M15" s="87">
        <v>3</v>
      </c>
      <c r="N15" s="218">
        <f>C38*30</f>
        <v>28770</v>
      </c>
      <c r="O15" s="218">
        <f>D38*30</f>
        <v>26280</v>
      </c>
      <c r="P15" s="87">
        <v>3</v>
      </c>
      <c r="Q15" s="218">
        <f>SUM(G13+K13+L13+N15)</f>
        <v>63570</v>
      </c>
      <c r="R15" s="231">
        <f>I13+K13+L13+O15</f>
        <v>64680</v>
      </c>
    </row>
    <row r="16" spans="1:18" ht="14.25">
      <c r="A16" s="1174"/>
      <c r="B16" s="1126"/>
      <c r="C16" s="600"/>
      <c r="D16" s="1127"/>
      <c r="E16" s="1108"/>
      <c r="F16" s="1109"/>
      <c r="G16" s="595"/>
      <c r="H16" s="596"/>
      <c r="I16" s="595"/>
      <c r="J16" s="596"/>
      <c r="K16" s="619"/>
      <c r="L16" s="1105"/>
      <c r="M16" s="209">
        <v>4</v>
      </c>
      <c r="N16" s="220">
        <f>C40*30</f>
        <v>30450</v>
      </c>
      <c r="O16" s="220">
        <f>D40*30</f>
        <v>27960</v>
      </c>
      <c r="P16" s="209">
        <v>4</v>
      </c>
      <c r="Q16" s="220">
        <f>SUM(G13+K13+L13+N16)</f>
        <v>65250</v>
      </c>
      <c r="R16" s="220">
        <f>I13+K13+L13+O16</f>
        <v>66360</v>
      </c>
    </row>
    <row r="17" spans="1:18" ht="15" thickBot="1">
      <c r="A17" s="1174"/>
      <c r="B17" s="1128" t="s">
        <v>204</v>
      </c>
      <c r="C17" s="1129"/>
      <c r="D17" s="1130"/>
      <c r="E17" s="1110"/>
      <c r="F17" s="1111"/>
      <c r="G17" s="926" t="s">
        <v>138</v>
      </c>
      <c r="H17" s="924"/>
      <c r="I17" s="926" t="s">
        <v>54</v>
      </c>
      <c r="J17" s="924"/>
      <c r="K17" s="91" t="s">
        <v>58</v>
      </c>
      <c r="L17" s="92" t="s">
        <v>61</v>
      </c>
      <c r="M17" s="93">
        <v>5</v>
      </c>
      <c r="N17" s="224">
        <f>C42*30</f>
        <v>32100</v>
      </c>
      <c r="O17" s="224">
        <f>D42*30</f>
        <v>29640</v>
      </c>
      <c r="P17" s="93">
        <v>5</v>
      </c>
      <c r="Q17" s="232">
        <f>SUM(G13+K13+L13+N17)</f>
        <v>66900</v>
      </c>
      <c r="R17" s="233">
        <f>I13+K13+L13+O17</f>
        <v>68040</v>
      </c>
    </row>
    <row r="18" spans="1:18" ht="14.25">
      <c r="A18" s="1174"/>
      <c r="B18" s="102" t="s">
        <v>6</v>
      </c>
      <c r="C18" s="101"/>
      <c r="D18" s="101"/>
      <c r="E18" s="1136" t="s">
        <v>11</v>
      </c>
      <c r="F18" s="1137"/>
      <c r="G18" s="595" t="s">
        <v>203</v>
      </c>
      <c r="H18" s="596"/>
      <c r="I18" s="595">
        <v>39300</v>
      </c>
      <c r="J18" s="596"/>
      <c r="K18" s="619">
        <v>19500</v>
      </c>
      <c r="L18" s="1104">
        <v>12000</v>
      </c>
      <c r="M18" s="207">
        <v>1</v>
      </c>
      <c r="N18" s="217">
        <f>C34*30</f>
        <v>24660</v>
      </c>
      <c r="O18" s="217">
        <f>D34*30</f>
        <v>22260</v>
      </c>
      <c r="P18" s="207">
        <v>1</v>
      </c>
      <c r="Q18" s="226">
        <v>67260</v>
      </c>
      <c r="R18" s="234">
        <f>I18+K18+L18+O18</f>
        <v>93060</v>
      </c>
    </row>
    <row r="19" spans="1:18" ht="14.25">
      <c r="A19" s="1174"/>
      <c r="B19" s="102" t="s">
        <v>137</v>
      </c>
      <c r="C19" s="101"/>
      <c r="D19" s="101"/>
      <c r="E19" s="1106" t="s">
        <v>14</v>
      </c>
      <c r="F19" s="1107"/>
      <c r="G19" s="595"/>
      <c r="H19" s="596"/>
      <c r="I19" s="595"/>
      <c r="J19" s="596"/>
      <c r="K19" s="619"/>
      <c r="L19" s="1104"/>
      <c r="M19" s="87">
        <v>2</v>
      </c>
      <c r="N19" s="218">
        <f>C36*30</f>
        <v>26880</v>
      </c>
      <c r="O19" s="219">
        <f>D36*30</f>
        <v>24420</v>
      </c>
      <c r="P19" s="87">
        <v>2</v>
      </c>
      <c r="Q19" s="218">
        <v>69480</v>
      </c>
      <c r="R19" s="218">
        <f>I18+K18+L18+O19</f>
        <v>95220</v>
      </c>
    </row>
    <row r="20" spans="1:18" ht="14.25">
      <c r="A20" s="1174"/>
      <c r="B20" s="102" t="s">
        <v>8</v>
      </c>
      <c r="C20" s="101"/>
      <c r="D20" s="101"/>
      <c r="E20" s="1108"/>
      <c r="F20" s="1109"/>
      <c r="G20" s="595"/>
      <c r="H20" s="596"/>
      <c r="I20" s="595"/>
      <c r="J20" s="596"/>
      <c r="K20" s="619"/>
      <c r="L20" s="1104"/>
      <c r="M20" s="209">
        <v>3</v>
      </c>
      <c r="N20" s="220">
        <f>C38*30</f>
        <v>28770</v>
      </c>
      <c r="O20" s="220">
        <f>D38*30</f>
        <v>26280</v>
      </c>
      <c r="P20" s="209">
        <v>3</v>
      </c>
      <c r="Q20" s="220">
        <v>71370</v>
      </c>
      <c r="R20" s="220">
        <f>I18+K18+L18+O20</f>
        <v>97080</v>
      </c>
    </row>
    <row r="21" spans="1:18" ht="14.25">
      <c r="A21" s="1174"/>
      <c r="B21" s="102"/>
      <c r="C21" s="101"/>
      <c r="D21" s="101"/>
      <c r="E21" s="1108"/>
      <c r="F21" s="1109"/>
      <c r="G21" s="595"/>
      <c r="H21" s="596"/>
      <c r="I21" s="595"/>
      <c r="J21" s="596"/>
      <c r="K21" s="619"/>
      <c r="L21" s="1105"/>
      <c r="M21" s="87">
        <v>4</v>
      </c>
      <c r="N21" s="218">
        <f>C40*30</f>
        <v>30450</v>
      </c>
      <c r="O21" s="218">
        <f>D40*30</f>
        <v>27960</v>
      </c>
      <c r="P21" s="87">
        <v>4</v>
      </c>
      <c r="Q21" s="218">
        <v>73050</v>
      </c>
      <c r="R21" s="218">
        <f>I18+K18+L18+O21</f>
        <v>98760</v>
      </c>
    </row>
    <row r="22" spans="1:18" ht="15" thickBot="1">
      <c r="A22" s="1174"/>
      <c r="B22" s="1128" t="s">
        <v>204</v>
      </c>
      <c r="C22" s="1129"/>
      <c r="D22" s="1130"/>
      <c r="E22" s="1108"/>
      <c r="F22" s="1109"/>
      <c r="G22" s="888" t="s">
        <v>138</v>
      </c>
      <c r="H22" s="889"/>
      <c r="I22" s="888" t="s">
        <v>112</v>
      </c>
      <c r="J22" s="889"/>
      <c r="K22" s="66" t="s">
        <v>59</v>
      </c>
      <c r="L22" s="90" t="s">
        <v>61</v>
      </c>
      <c r="M22" s="210">
        <v>5</v>
      </c>
      <c r="N22" s="221">
        <f>C42*30</f>
        <v>32100</v>
      </c>
      <c r="O22" s="221">
        <f>D42*30</f>
        <v>29640</v>
      </c>
      <c r="P22" s="210">
        <v>5</v>
      </c>
      <c r="Q22" s="229">
        <v>74700</v>
      </c>
      <c r="R22" s="220">
        <f>I18+K18+L18+O22</f>
        <v>100440</v>
      </c>
    </row>
    <row r="23" spans="1:18" ht="14.25">
      <c r="A23" s="1112" t="s">
        <v>9</v>
      </c>
      <c r="B23" s="1113"/>
      <c r="C23" s="1113"/>
      <c r="D23" s="1113"/>
      <c r="E23" s="744" t="s">
        <v>11</v>
      </c>
      <c r="F23" s="745"/>
      <c r="G23" s="1134">
        <v>19200</v>
      </c>
      <c r="H23" s="1135"/>
      <c r="I23" s="1134">
        <v>49200</v>
      </c>
      <c r="J23" s="1135"/>
      <c r="K23" s="1102">
        <v>41400</v>
      </c>
      <c r="L23" s="1103">
        <v>12000</v>
      </c>
      <c r="M23" s="86">
        <v>1</v>
      </c>
      <c r="N23" s="222">
        <f>C34*30</f>
        <v>24660</v>
      </c>
      <c r="O23" s="222">
        <f>D34*30</f>
        <v>22260</v>
      </c>
      <c r="P23" s="86">
        <v>1</v>
      </c>
      <c r="Q23" s="230">
        <f>G23+K23+L23+N23</f>
        <v>97260</v>
      </c>
      <c r="R23" s="230">
        <f>I23+K23+L23+O23</f>
        <v>124860</v>
      </c>
    </row>
    <row r="24" spans="1:18" ht="13.5">
      <c r="A24" s="1114"/>
      <c r="B24" s="1115"/>
      <c r="C24" s="1115"/>
      <c r="D24" s="1115"/>
      <c r="E24" s="1106" t="s">
        <v>15</v>
      </c>
      <c r="F24" s="1107"/>
      <c r="G24" s="595"/>
      <c r="H24" s="596"/>
      <c r="I24" s="595"/>
      <c r="J24" s="596"/>
      <c r="K24" s="750"/>
      <c r="L24" s="1104"/>
      <c r="M24" s="209">
        <v>2</v>
      </c>
      <c r="N24" s="220">
        <f>C36*30</f>
        <v>26880</v>
      </c>
      <c r="O24" s="223">
        <f>D36*30</f>
        <v>24420</v>
      </c>
      <c r="P24" s="209">
        <v>2</v>
      </c>
      <c r="Q24" s="220">
        <f>G23+K23+L23+N24</f>
        <v>99480</v>
      </c>
      <c r="R24" s="220">
        <f>I23+K23+L23+O24</f>
        <v>127020</v>
      </c>
    </row>
    <row r="25" spans="1:18" ht="13.5">
      <c r="A25" s="1114"/>
      <c r="B25" s="1115"/>
      <c r="C25" s="1115"/>
      <c r="D25" s="1115"/>
      <c r="E25" s="1108"/>
      <c r="F25" s="1109"/>
      <c r="G25" s="595"/>
      <c r="H25" s="596"/>
      <c r="I25" s="595"/>
      <c r="J25" s="596"/>
      <c r="K25" s="750"/>
      <c r="L25" s="1104"/>
      <c r="M25" s="87">
        <v>3</v>
      </c>
      <c r="N25" s="218">
        <f>C38*30</f>
        <v>28770</v>
      </c>
      <c r="O25" s="218">
        <f>D38*30</f>
        <v>26280</v>
      </c>
      <c r="P25" s="87">
        <v>3</v>
      </c>
      <c r="Q25" s="218">
        <f>G23+K23+L23+N25</f>
        <v>101370</v>
      </c>
      <c r="R25" s="231">
        <f>I23+K23+L23+O25</f>
        <v>128880</v>
      </c>
    </row>
    <row r="26" spans="1:18" ht="13.5">
      <c r="A26" s="1114"/>
      <c r="B26" s="1115"/>
      <c r="C26" s="1115"/>
      <c r="D26" s="1115"/>
      <c r="E26" s="1108"/>
      <c r="F26" s="1109"/>
      <c r="G26" s="595"/>
      <c r="H26" s="596"/>
      <c r="I26" s="595"/>
      <c r="J26" s="596"/>
      <c r="K26" s="750"/>
      <c r="L26" s="1105"/>
      <c r="M26" s="209">
        <v>4</v>
      </c>
      <c r="N26" s="220">
        <f>C40*30</f>
        <v>30450</v>
      </c>
      <c r="O26" s="220">
        <f>D40*30</f>
        <v>27960</v>
      </c>
      <c r="P26" s="209">
        <v>4</v>
      </c>
      <c r="Q26" s="220">
        <f>G23+K23+L23+N26</f>
        <v>103050</v>
      </c>
      <c r="R26" s="220">
        <f>I23+K23+L23+O26</f>
        <v>130560</v>
      </c>
    </row>
    <row r="27" spans="1:18" ht="15" thickBot="1">
      <c r="A27" s="1116"/>
      <c r="B27" s="1117"/>
      <c r="C27" s="1117"/>
      <c r="D27" s="1117"/>
      <c r="E27" s="1110"/>
      <c r="F27" s="1111"/>
      <c r="G27" s="926" t="s">
        <v>53</v>
      </c>
      <c r="H27" s="924"/>
      <c r="I27" s="926" t="s">
        <v>113</v>
      </c>
      <c r="J27" s="924"/>
      <c r="K27" s="94" t="s">
        <v>111</v>
      </c>
      <c r="L27" s="95" t="s">
        <v>61</v>
      </c>
      <c r="M27" s="93">
        <v>5</v>
      </c>
      <c r="N27" s="224">
        <f>C42*30</f>
        <v>32100</v>
      </c>
      <c r="O27" s="224">
        <f>D42*30</f>
        <v>29640</v>
      </c>
      <c r="P27" s="93">
        <v>5</v>
      </c>
      <c r="Q27" s="232">
        <f>G23+K23+L23+N27</f>
        <v>104700</v>
      </c>
      <c r="R27" s="233">
        <f>I23+K23+L23+O27</f>
        <v>132240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204" t="s">
        <v>122</v>
      </c>
      <c r="L31" s="1205"/>
      <c r="M31" s="1206" t="s">
        <v>120</v>
      </c>
      <c r="N31" s="1207"/>
      <c r="O31" s="1207"/>
      <c r="P31" s="1206" t="s">
        <v>131</v>
      </c>
      <c r="Q31" s="1207"/>
      <c r="R31" s="1208"/>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210</v>
      </c>
      <c r="L33" s="771"/>
      <c r="M33" s="1009" t="s">
        <v>121</v>
      </c>
      <c r="N33" s="1073"/>
      <c r="O33" s="1073"/>
      <c r="P33" s="1201" t="s">
        <v>211</v>
      </c>
      <c r="Q33" s="1202"/>
      <c r="R33" s="1203"/>
    </row>
    <row r="34" spans="2:18" ht="14.25" customHeight="1" thickBot="1">
      <c r="B34" s="667">
        <v>1</v>
      </c>
      <c r="C34" s="665">
        <v>822</v>
      </c>
      <c r="D34" s="1075">
        <v>742</v>
      </c>
      <c r="E34" s="105"/>
      <c r="F34" s="1009" t="s">
        <v>249</v>
      </c>
      <c r="G34" s="1010"/>
      <c r="H34" s="1009" t="s">
        <v>248</v>
      </c>
      <c r="I34" s="1010"/>
      <c r="J34" s="139"/>
      <c r="K34" s="1094" t="s">
        <v>125</v>
      </c>
      <c r="L34" s="1095"/>
      <c r="M34" s="1004" t="s">
        <v>214</v>
      </c>
      <c r="N34" s="1005"/>
      <c r="O34" s="1005"/>
      <c r="P34" s="1004" t="s">
        <v>245</v>
      </c>
      <c r="Q34" s="1005"/>
      <c r="R34" s="1006"/>
    </row>
    <row r="35" spans="2:18" ht="14.25" customHeight="1" thickBot="1">
      <c r="B35" s="667"/>
      <c r="C35" s="665"/>
      <c r="D35" s="1075"/>
      <c r="E35" s="105"/>
      <c r="F35" s="1092" t="s">
        <v>247</v>
      </c>
      <c r="G35" s="1092"/>
      <c r="H35" s="1092"/>
      <c r="I35" s="1092"/>
      <c r="J35" s="119"/>
      <c r="K35" s="1009" t="s">
        <v>182</v>
      </c>
      <c r="L35" s="1010"/>
      <c r="M35" s="1009" t="s">
        <v>217</v>
      </c>
      <c r="N35" s="1073"/>
      <c r="O35" s="1073"/>
      <c r="P35" s="1009" t="s">
        <v>246</v>
      </c>
      <c r="Q35" s="1073"/>
      <c r="R35" s="1010"/>
    </row>
    <row r="36" spans="2:18" ht="21.75" customHeight="1">
      <c r="B36" s="1041">
        <v>2</v>
      </c>
      <c r="C36" s="665">
        <v>896</v>
      </c>
      <c r="D36" s="1075">
        <v>814</v>
      </c>
      <c r="E36" s="105"/>
      <c r="F36" s="1093"/>
      <c r="G36" s="1093"/>
      <c r="H36" s="1093"/>
      <c r="I36" s="1093"/>
      <c r="J36" s="139"/>
      <c r="K36" s="236" t="s">
        <v>235</v>
      </c>
      <c r="L36" s="121"/>
      <c r="M36" s="122"/>
      <c r="N36" s="117"/>
      <c r="O36" s="122"/>
      <c r="P36" s="998"/>
      <c r="Q36" s="998"/>
      <c r="R36" s="998"/>
    </row>
    <row r="37" spans="2:18" ht="11.25" customHeight="1" thickBot="1">
      <c r="B37" s="1041"/>
      <c r="C37" s="665"/>
      <c r="D37" s="1075"/>
      <c r="E37" s="105"/>
      <c r="F37" s="212"/>
      <c r="G37" s="212"/>
      <c r="H37" s="166"/>
      <c r="I37" s="119"/>
      <c r="J37" s="119"/>
      <c r="K37" s="237" t="s">
        <v>218</v>
      </c>
      <c r="L37" s="238"/>
      <c r="M37" s="238"/>
      <c r="N37" s="238"/>
      <c r="O37" s="214"/>
      <c r="P37" s="214"/>
      <c r="Q37" s="214"/>
      <c r="R37" s="214"/>
    </row>
    <row r="38" spans="2:18" ht="14.25" thickBot="1">
      <c r="B38" s="1041">
        <v>3</v>
      </c>
      <c r="C38" s="665">
        <v>959</v>
      </c>
      <c r="D38" s="1075">
        <v>876</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250</v>
      </c>
      <c r="I39" s="1082"/>
      <c r="J39" s="166"/>
      <c r="K39" s="1009" t="s">
        <v>239</v>
      </c>
      <c r="L39" s="1010"/>
      <c r="M39" s="1009" t="s">
        <v>162</v>
      </c>
      <c r="N39" s="1073"/>
      <c r="O39" s="1010"/>
      <c r="P39" s="790" t="s">
        <v>255</v>
      </c>
      <c r="Q39" s="1199"/>
      <c r="R39" s="1200"/>
    </row>
    <row r="40" spans="2:18" ht="14.25" thickBot="1">
      <c r="B40" s="1041">
        <v>4</v>
      </c>
      <c r="C40" s="665">
        <v>1015</v>
      </c>
      <c r="D40" s="1075">
        <v>932</v>
      </c>
      <c r="E40" s="105"/>
      <c r="F40" s="1085" t="s">
        <v>151</v>
      </c>
      <c r="G40" s="1081"/>
      <c r="H40" s="1081" t="s">
        <v>251</v>
      </c>
      <c r="I40" s="1082"/>
      <c r="J40" s="166"/>
      <c r="K40" s="968" t="s">
        <v>163</v>
      </c>
      <c r="L40" s="970"/>
      <c r="M40" s="968" t="s">
        <v>221</v>
      </c>
      <c r="N40" s="969"/>
      <c r="O40" s="970"/>
      <c r="P40" s="1195" t="s">
        <v>254</v>
      </c>
      <c r="Q40" s="1195"/>
      <c r="R40" s="1196"/>
    </row>
    <row r="41" spans="2:18" ht="14.25" thickBot="1">
      <c r="B41" s="1041"/>
      <c r="C41" s="665"/>
      <c r="D41" s="1075"/>
      <c r="E41" s="105"/>
      <c r="F41" s="1079" t="s">
        <v>152</v>
      </c>
      <c r="G41" s="1080"/>
      <c r="H41" s="1081" t="s">
        <v>252</v>
      </c>
      <c r="I41" s="1082"/>
      <c r="J41" s="166"/>
      <c r="K41" s="1197" t="s">
        <v>256</v>
      </c>
      <c r="L41" s="1198"/>
      <c r="M41" s="1009" t="s">
        <v>168</v>
      </c>
      <c r="N41" s="1073"/>
      <c r="O41" s="1073"/>
      <c r="P41" s="968" t="s">
        <v>225</v>
      </c>
      <c r="Q41" s="969"/>
      <c r="R41" s="970"/>
    </row>
    <row r="42" spans="2:18" ht="13.5">
      <c r="B42" s="1041">
        <v>5</v>
      </c>
      <c r="C42" s="665">
        <v>1070</v>
      </c>
      <c r="D42" s="1075">
        <v>988</v>
      </c>
      <c r="E42" s="105"/>
      <c r="F42" s="982" t="s">
        <v>153</v>
      </c>
      <c r="G42" s="983"/>
      <c r="H42" s="1077" t="s">
        <v>253</v>
      </c>
      <c r="I42" s="1078"/>
      <c r="J42" s="166"/>
      <c r="K42" s="968" t="s">
        <v>164</v>
      </c>
      <c r="L42" s="969"/>
      <c r="M42" s="969"/>
      <c r="N42" s="969"/>
      <c r="O42" s="970"/>
      <c r="P42" s="772" t="s">
        <v>227</v>
      </c>
      <c r="Q42" s="773"/>
      <c r="R42" s="771"/>
    </row>
    <row r="43" spans="2:18" ht="14.25" thickBot="1">
      <c r="B43" s="1045"/>
      <c r="C43" s="1074"/>
      <c r="D43" s="1076"/>
      <c r="E43" s="105"/>
      <c r="F43" s="976"/>
      <c r="G43" s="977"/>
      <c r="H43" s="980"/>
      <c r="I43" s="981"/>
      <c r="J43" s="166"/>
      <c r="K43" s="1009" t="s">
        <v>228</v>
      </c>
      <c r="L43" s="1073"/>
      <c r="M43" s="1073"/>
      <c r="N43" s="1073"/>
      <c r="O43" s="1010"/>
      <c r="P43" s="1009" t="s">
        <v>179</v>
      </c>
      <c r="Q43" s="1073"/>
      <c r="R43" s="1010"/>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09" t="s">
        <v>229</v>
      </c>
      <c r="L45" s="1010"/>
      <c r="M45" s="1009" t="s">
        <v>230</v>
      </c>
      <c r="N45" s="1073"/>
      <c r="O45" s="1010"/>
      <c r="P45" s="1009" t="s">
        <v>231</v>
      </c>
      <c r="Q45" s="1073"/>
      <c r="R45" s="1010"/>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237</v>
      </c>
      <c r="C47" s="946"/>
      <c r="D47" s="946"/>
      <c r="E47" s="946"/>
      <c r="F47" s="946"/>
      <c r="G47" s="946"/>
      <c r="H47" s="946"/>
      <c r="I47" s="947"/>
      <c r="J47" s="166"/>
      <c r="K47" s="1194" t="s">
        <v>233</v>
      </c>
      <c r="L47" s="1195"/>
      <c r="M47" s="1196"/>
      <c r="N47" s="1009" t="s">
        <v>234</v>
      </c>
      <c r="O47" s="1010"/>
      <c r="P47" s="1009" t="s">
        <v>243</v>
      </c>
      <c r="Q47" s="1073"/>
      <c r="R47" s="1010"/>
    </row>
    <row r="48" spans="2:18" ht="13.5">
      <c r="B48" s="945"/>
      <c r="C48" s="946"/>
      <c r="D48" s="946"/>
      <c r="E48" s="946"/>
      <c r="F48" s="946"/>
      <c r="G48" s="946"/>
      <c r="H48" s="946"/>
      <c r="I48" s="947"/>
      <c r="J48" s="166"/>
      <c r="K48" s="1190" t="s">
        <v>240</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2">
    <mergeCell ref="B47:I50"/>
    <mergeCell ref="K47:M47"/>
    <mergeCell ref="N47:O47"/>
    <mergeCell ref="P47:R47"/>
    <mergeCell ref="K48:R51"/>
    <mergeCell ref="K45:L45"/>
    <mergeCell ref="M45:O45"/>
    <mergeCell ref="P45:R45"/>
    <mergeCell ref="B46:I46"/>
    <mergeCell ref="K46:M46"/>
    <mergeCell ref="N46:O46"/>
    <mergeCell ref="P46:R46"/>
    <mergeCell ref="P42:R42"/>
    <mergeCell ref="K43:O43"/>
    <mergeCell ref="P43:R43"/>
    <mergeCell ref="K44:L44"/>
    <mergeCell ref="M44:O44"/>
    <mergeCell ref="P44:R44"/>
    <mergeCell ref="B42:B43"/>
    <mergeCell ref="C42:C43"/>
    <mergeCell ref="D42:D43"/>
    <mergeCell ref="F42:G43"/>
    <mergeCell ref="H42:I43"/>
    <mergeCell ref="K42:O42"/>
    <mergeCell ref="M40:O40"/>
    <mergeCell ref="P40:R40"/>
    <mergeCell ref="F41:G41"/>
    <mergeCell ref="H41:I41"/>
    <mergeCell ref="K41:L41"/>
    <mergeCell ref="M41:O41"/>
    <mergeCell ref="P41:R41"/>
    <mergeCell ref="B40:B41"/>
    <mergeCell ref="C40:C41"/>
    <mergeCell ref="D40:D41"/>
    <mergeCell ref="F40:G40"/>
    <mergeCell ref="H40:I40"/>
    <mergeCell ref="K40:L40"/>
    <mergeCell ref="M38:O38"/>
    <mergeCell ref="P38:R38"/>
    <mergeCell ref="F39:G39"/>
    <mergeCell ref="H39:I39"/>
    <mergeCell ref="K39:L39"/>
    <mergeCell ref="M39:O39"/>
    <mergeCell ref="P39:R39"/>
    <mergeCell ref="B36:B37"/>
    <mergeCell ref="C36:C37"/>
    <mergeCell ref="D36:D37"/>
    <mergeCell ref="P36:R36"/>
    <mergeCell ref="B34:B35"/>
    <mergeCell ref="B38:B39"/>
    <mergeCell ref="C38:C39"/>
    <mergeCell ref="D38:D39"/>
    <mergeCell ref="F38:I38"/>
    <mergeCell ref="K38:L38"/>
    <mergeCell ref="C34:C35"/>
    <mergeCell ref="D34:D35"/>
    <mergeCell ref="F34:G34"/>
    <mergeCell ref="H34:I34"/>
    <mergeCell ref="K34:L34"/>
    <mergeCell ref="M32:O32"/>
    <mergeCell ref="M34:O34"/>
    <mergeCell ref="F35:I36"/>
    <mergeCell ref="K35:L35"/>
    <mergeCell ref="M35:O35"/>
    <mergeCell ref="P32:R32"/>
    <mergeCell ref="F33:G33"/>
    <mergeCell ref="H33:I33"/>
    <mergeCell ref="K33:L33"/>
    <mergeCell ref="M33:O33"/>
    <mergeCell ref="P33:R33"/>
    <mergeCell ref="B32:B33"/>
    <mergeCell ref="C32:C33"/>
    <mergeCell ref="D32:D33"/>
    <mergeCell ref="F32:G32"/>
    <mergeCell ref="H32:I32"/>
    <mergeCell ref="K32:L32"/>
    <mergeCell ref="K30:L30"/>
    <mergeCell ref="M30:O30"/>
    <mergeCell ref="P30:R30"/>
    <mergeCell ref="K31:L31"/>
    <mergeCell ref="M31:O31"/>
    <mergeCell ref="P31:R31"/>
    <mergeCell ref="B29:D29"/>
    <mergeCell ref="E29:F29"/>
    <mergeCell ref="G29:H29"/>
    <mergeCell ref="I29:J29"/>
    <mergeCell ref="B30:D31"/>
    <mergeCell ref="F30:I31"/>
    <mergeCell ref="K23:K26"/>
    <mergeCell ref="L23:L26"/>
    <mergeCell ref="E24:F27"/>
    <mergeCell ref="G27:H27"/>
    <mergeCell ref="I27:J27"/>
    <mergeCell ref="K28:R29"/>
    <mergeCell ref="B22:D22"/>
    <mergeCell ref="G22:H22"/>
    <mergeCell ref="I22:J22"/>
    <mergeCell ref="A23:D27"/>
    <mergeCell ref="E23:F23"/>
    <mergeCell ref="G23:H26"/>
    <mergeCell ref="I23:J26"/>
    <mergeCell ref="A8:A22"/>
    <mergeCell ref="E8:F8"/>
    <mergeCell ref="G8:H12"/>
    <mergeCell ref="E18:F18"/>
    <mergeCell ref="G18:H21"/>
    <mergeCell ref="I18:J21"/>
    <mergeCell ref="K18:K21"/>
    <mergeCell ref="L18:L21"/>
    <mergeCell ref="E19:F22"/>
    <mergeCell ref="G13:H16"/>
    <mergeCell ref="I13:J16"/>
    <mergeCell ref="K13:K16"/>
    <mergeCell ref="L13:L16"/>
    <mergeCell ref="E14:F17"/>
    <mergeCell ref="B15:D15"/>
    <mergeCell ref="B16:D16"/>
    <mergeCell ref="B17:D17"/>
    <mergeCell ref="G17:H17"/>
    <mergeCell ref="I17:J17"/>
    <mergeCell ref="I8:J11"/>
    <mergeCell ref="K8:K11"/>
    <mergeCell ref="L8:L11"/>
    <mergeCell ref="E9:F12"/>
    <mergeCell ref="B12:D12"/>
    <mergeCell ref="I12:J12"/>
    <mergeCell ref="P5:R6"/>
    <mergeCell ref="G6:H6"/>
    <mergeCell ref="I6:J6"/>
    <mergeCell ref="L6:L7"/>
    <mergeCell ref="G7:H7"/>
    <mergeCell ref="I7:J7"/>
    <mergeCell ref="P34:R34"/>
    <mergeCell ref="P35:R35"/>
    <mergeCell ref="A1:B1"/>
    <mergeCell ref="G1:L1"/>
    <mergeCell ref="A3:L3"/>
    <mergeCell ref="A5:D7"/>
    <mergeCell ref="E5:F7"/>
    <mergeCell ref="K5:K7"/>
    <mergeCell ref="E13:F13"/>
    <mergeCell ref="M5:O5"/>
  </mergeCells>
  <printOptions/>
  <pageMargins left="0.7874015748031497" right="0" top="0" bottom="0" header="0.11811023622047245" footer="0.5118110236220472"/>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R51"/>
  <sheetViews>
    <sheetView zoomScalePageLayoutView="0" workbookViewId="0" topLeftCell="B4">
      <selection activeCell="Q18" sqref="Q18"/>
    </sheetView>
  </sheetViews>
  <sheetFormatPr defaultColWidth="9.00390625" defaultRowHeight="13.5"/>
  <cols>
    <col min="1" max="1" width="6.50390625" style="0" customWidth="1"/>
    <col min="2" max="2" width="9.00390625" style="0" customWidth="1"/>
    <col min="4" max="4" width="12.50390625" style="0" customWidth="1"/>
    <col min="5" max="5" width="8.125" style="0" customWidth="1"/>
    <col min="6" max="6" width="7.75390625" style="0" customWidth="1"/>
    <col min="7" max="10" width="7.625" style="0" customWidth="1"/>
    <col min="11" max="11" width="12.75390625" style="0" customWidth="1"/>
    <col min="12" max="12" width="12.875" style="0" customWidth="1"/>
    <col min="13" max="13" width="3.75390625" style="0" customWidth="1"/>
    <col min="14" max="14" width="10.375" style="0" customWidth="1"/>
    <col min="15" max="15" width="10.25390625" style="0" customWidth="1"/>
    <col min="16" max="16" width="3.25390625" style="0" customWidth="1"/>
    <col min="17" max="17" width="11.00390625" style="0" customWidth="1"/>
    <col min="18" max="18" width="11.50390625" style="0" customWidth="1"/>
  </cols>
  <sheetData>
    <row r="1" spans="1:18" ht="34.5" customHeight="1">
      <c r="A1" s="1157" t="s">
        <v>148</v>
      </c>
      <c r="B1" s="1157"/>
      <c r="C1" s="205"/>
      <c r="D1" s="205"/>
      <c r="E1" s="205"/>
      <c r="F1" s="205"/>
      <c r="G1" s="1158" t="s">
        <v>241</v>
      </c>
      <c r="H1" s="1158"/>
      <c r="I1" s="1158"/>
      <c r="J1" s="1158"/>
      <c r="K1" s="1158"/>
      <c r="L1" s="1158"/>
      <c r="M1" s="205"/>
      <c r="N1" s="205"/>
      <c r="O1" s="205"/>
      <c r="P1" s="205"/>
      <c r="Q1" s="205"/>
      <c r="R1" s="205"/>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218" t="s">
        <v>201</v>
      </c>
      <c r="N5" s="1219"/>
      <c r="O5" s="1220"/>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v>24540</v>
      </c>
      <c r="O8" s="217">
        <v>22170</v>
      </c>
      <c r="P8" s="208">
        <v>1</v>
      </c>
      <c r="Q8" s="225">
        <f>K8+L8+N8</f>
        <v>45540</v>
      </c>
      <c r="R8" s="226">
        <f>I8+K8+L8+O8</f>
        <v>57870</v>
      </c>
    </row>
    <row r="9" spans="1:18" ht="14.25">
      <c r="A9" s="1174"/>
      <c r="B9" s="99"/>
      <c r="C9" s="100"/>
      <c r="D9" s="101"/>
      <c r="E9" s="1106" t="s">
        <v>12</v>
      </c>
      <c r="F9" s="1144"/>
      <c r="G9" s="894"/>
      <c r="H9" s="895"/>
      <c r="I9" s="595"/>
      <c r="J9" s="596"/>
      <c r="K9" s="619"/>
      <c r="L9" s="1104"/>
      <c r="M9" s="87">
        <v>2</v>
      </c>
      <c r="N9" s="218">
        <v>26760</v>
      </c>
      <c r="O9" s="219">
        <v>24300</v>
      </c>
      <c r="P9" s="87">
        <v>2</v>
      </c>
      <c r="Q9" s="227">
        <f>K8+L8+N9</f>
        <v>47760</v>
      </c>
      <c r="R9" s="218">
        <f>I8+K8+L8+O9</f>
        <v>60000</v>
      </c>
    </row>
    <row r="10" spans="1:18" ht="14.25">
      <c r="A10" s="1174"/>
      <c r="B10" s="102" t="s">
        <v>3</v>
      </c>
      <c r="C10" s="101"/>
      <c r="D10" s="101"/>
      <c r="E10" s="1108"/>
      <c r="F10" s="1145"/>
      <c r="G10" s="894"/>
      <c r="H10" s="895"/>
      <c r="I10" s="595"/>
      <c r="J10" s="596"/>
      <c r="K10" s="619"/>
      <c r="L10" s="1104"/>
      <c r="M10" s="209">
        <v>3</v>
      </c>
      <c r="N10" s="220">
        <v>28620</v>
      </c>
      <c r="O10" s="220">
        <v>26160</v>
      </c>
      <c r="P10" s="209">
        <v>3</v>
      </c>
      <c r="Q10" s="220">
        <f>K8+L8+N10</f>
        <v>49620</v>
      </c>
      <c r="R10" s="220">
        <f>I8+K8+L8+O10</f>
        <v>61860</v>
      </c>
    </row>
    <row r="11" spans="1:18" ht="14.25">
      <c r="A11" s="1174"/>
      <c r="B11" s="102"/>
      <c r="C11" s="101"/>
      <c r="D11" s="101"/>
      <c r="E11" s="1108"/>
      <c r="F11" s="1145"/>
      <c r="G11" s="894"/>
      <c r="H11" s="895"/>
      <c r="I11" s="595"/>
      <c r="J11" s="596"/>
      <c r="K11" s="619"/>
      <c r="L11" s="1105"/>
      <c r="M11" s="87">
        <v>4</v>
      </c>
      <c r="N11" s="218">
        <v>30300</v>
      </c>
      <c r="O11" s="218">
        <v>27840</v>
      </c>
      <c r="P11" s="87">
        <v>4</v>
      </c>
      <c r="Q11" s="228">
        <f>K8+L8+N11</f>
        <v>51300</v>
      </c>
      <c r="R11" s="218">
        <f>I8+K8+L8+O11</f>
        <v>63540</v>
      </c>
    </row>
    <row r="12" spans="1:18" ht="15" thickBot="1">
      <c r="A12" s="1174"/>
      <c r="B12" s="1131" t="s">
        <v>202</v>
      </c>
      <c r="C12" s="1132"/>
      <c r="D12" s="1133"/>
      <c r="E12" s="1110"/>
      <c r="F12" s="1146"/>
      <c r="G12" s="894"/>
      <c r="H12" s="895"/>
      <c r="I12" s="888" t="s">
        <v>54</v>
      </c>
      <c r="J12" s="889"/>
      <c r="K12" s="66" t="s">
        <v>57</v>
      </c>
      <c r="L12" s="90" t="s">
        <v>61</v>
      </c>
      <c r="M12" s="210">
        <v>5</v>
      </c>
      <c r="N12" s="221">
        <v>31950</v>
      </c>
      <c r="O12" s="221">
        <v>29490</v>
      </c>
      <c r="P12" s="210">
        <v>5</v>
      </c>
      <c r="Q12" s="229">
        <f>K8+L8+N12</f>
        <v>52950</v>
      </c>
      <c r="R12" s="221">
        <f>I8+K8+L8+O12</f>
        <v>65190</v>
      </c>
    </row>
    <row r="13" spans="1:18" ht="14.25">
      <c r="A13" s="1174"/>
      <c r="B13" s="103" t="s">
        <v>4</v>
      </c>
      <c r="C13" s="104"/>
      <c r="D13" s="111"/>
      <c r="E13" s="744" t="s">
        <v>11</v>
      </c>
      <c r="F13" s="745"/>
      <c r="G13" s="1134" t="s">
        <v>203</v>
      </c>
      <c r="H13" s="1135"/>
      <c r="I13" s="1134">
        <v>14700</v>
      </c>
      <c r="J13" s="1135"/>
      <c r="K13" s="1138">
        <v>11700</v>
      </c>
      <c r="L13" s="1103">
        <v>12000</v>
      </c>
      <c r="M13" s="86">
        <v>1</v>
      </c>
      <c r="N13" s="222">
        <v>24540</v>
      </c>
      <c r="O13" s="222">
        <v>22170</v>
      </c>
      <c r="P13" s="86">
        <v>1</v>
      </c>
      <c r="Q13" s="230">
        <v>59340</v>
      </c>
      <c r="R13" s="230">
        <f>I13+K13+L13+O13</f>
        <v>60570</v>
      </c>
    </row>
    <row r="14" spans="1:18" ht="14.25">
      <c r="A14" s="1174"/>
      <c r="B14" s="102" t="s">
        <v>5</v>
      </c>
      <c r="C14" s="101"/>
      <c r="D14" s="112"/>
      <c r="E14" s="1106" t="s">
        <v>13</v>
      </c>
      <c r="F14" s="1107"/>
      <c r="G14" s="595"/>
      <c r="H14" s="596"/>
      <c r="I14" s="595"/>
      <c r="J14" s="596"/>
      <c r="K14" s="619"/>
      <c r="L14" s="1104"/>
      <c r="M14" s="209">
        <v>2</v>
      </c>
      <c r="N14" s="220">
        <v>26760</v>
      </c>
      <c r="O14" s="223">
        <v>24300</v>
      </c>
      <c r="P14" s="209">
        <v>2</v>
      </c>
      <c r="Q14" s="220">
        <v>61560</v>
      </c>
      <c r="R14" s="220">
        <f>I13+K13+L13+O14</f>
        <v>62700</v>
      </c>
    </row>
    <row r="15" spans="1:18" ht="14.25">
      <c r="A15" s="1174"/>
      <c r="B15" s="1124"/>
      <c r="C15" s="896"/>
      <c r="D15" s="1125"/>
      <c r="E15" s="1108"/>
      <c r="F15" s="1109"/>
      <c r="G15" s="595"/>
      <c r="H15" s="596"/>
      <c r="I15" s="595"/>
      <c r="J15" s="596"/>
      <c r="K15" s="619"/>
      <c r="L15" s="1104"/>
      <c r="M15" s="87">
        <v>3</v>
      </c>
      <c r="N15" s="218">
        <v>28620</v>
      </c>
      <c r="O15" s="218">
        <v>26160</v>
      </c>
      <c r="P15" s="87">
        <v>3</v>
      </c>
      <c r="Q15" s="218">
        <v>63420</v>
      </c>
      <c r="R15" s="231">
        <f>I13+K13+L13+O15</f>
        <v>64560</v>
      </c>
    </row>
    <row r="16" spans="1:18" ht="14.25">
      <c r="A16" s="1174"/>
      <c r="B16" s="1126"/>
      <c r="C16" s="600"/>
      <c r="D16" s="1127"/>
      <c r="E16" s="1108"/>
      <c r="F16" s="1109"/>
      <c r="G16" s="595"/>
      <c r="H16" s="596"/>
      <c r="I16" s="595"/>
      <c r="J16" s="596"/>
      <c r="K16" s="619"/>
      <c r="L16" s="1105"/>
      <c r="M16" s="209">
        <v>4</v>
      </c>
      <c r="N16" s="220">
        <v>30300</v>
      </c>
      <c r="O16" s="220">
        <v>27840</v>
      </c>
      <c r="P16" s="209">
        <v>4</v>
      </c>
      <c r="Q16" s="220">
        <v>65100</v>
      </c>
      <c r="R16" s="220">
        <f>I13+K13+L13+O16</f>
        <v>66240</v>
      </c>
    </row>
    <row r="17" spans="1:18" ht="15" thickBot="1">
      <c r="A17" s="1174"/>
      <c r="B17" s="1128" t="s">
        <v>204</v>
      </c>
      <c r="C17" s="1129"/>
      <c r="D17" s="1130"/>
      <c r="E17" s="1110"/>
      <c r="F17" s="1111"/>
      <c r="G17" s="926" t="s">
        <v>138</v>
      </c>
      <c r="H17" s="924"/>
      <c r="I17" s="926" t="s">
        <v>54</v>
      </c>
      <c r="J17" s="924"/>
      <c r="K17" s="91" t="s">
        <v>58</v>
      </c>
      <c r="L17" s="92" t="s">
        <v>61</v>
      </c>
      <c r="M17" s="93">
        <v>5</v>
      </c>
      <c r="N17" s="224">
        <v>31950</v>
      </c>
      <c r="O17" s="224">
        <v>29490</v>
      </c>
      <c r="P17" s="93">
        <v>5</v>
      </c>
      <c r="Q17" s="232">
        <v>66750</v>
      </c>
      <c r="R17" s="233">
        <f>I13+K13+L13+O17</f>
        <v>67890</v>
      </c>
    </row>
    <row r="18" spans="1:18" ht="14.25">
      <c r="A18" s="1174"/>
      <c r="B18" s="102" t="s">
        <v>6</v>
      </c>
      <c r="C18" s="101"/>
      <c r="D18" s="101"/>
      <c r="E18" s="1136" t="s">
        <v>11</v>
      </c>
      <c r="F18" s="1137"/>
      <c r="G18" s="595" t="s">
        <v>203</v>
      </c>
      <c r="H18" s="596"/>
      <c r="I18" s="595">
        <v>39300</v>
      </c>
      <c r="J18" s="596"/>
      <c r="K18" s="619">
        <v>19500</v>
      </c>
      <c r="L18" s="1104">
        <v>12000</v>
      </c>
      <c r="M18" s="207">
        <v>1</v>
      </c>
      <c r="N18" s="217">
        <v>24540</v>
      </c>
      <c r="O18" s="217">
        <v>22170</v>
      </c>
      <c r="P18" s="207">
        <v>1</v>
      </c>
      <c r="Q18" s="226">
        <v>67140</v>
      </c>
      <c r="R18" s="234">
        <f>I18+K18+L18+O18</f>
        <v>92970</v>
      </c>
    </row>
    <row r="19" spans="1:18" ht="14.25">
      <c r="A19" s="1174"/>
      <c r="B19" s="102" t="s">
        <v>137</v>
      </c>
      <c r="C19" s="101"/>
      <c r="D19" s="101"/>
      <c r="E19" s="1106" t="s">
        <v>14</v>
      </c>
      <c r="F19" s="1107"/>
      <c r="G19" s="595"/>
      <c r="H19" s="596"/>
      <c r="I19" s="595"/>
      <c r="J19" s="596"/>
      <c r="K19" s="619"/>
      <c r="L19" s="1104"/>
      <c r="M19" s="87">
        <v>2</v>
      </c>
      <c r="N19" s="218">
        <v>26760</v>
      </c>
      <c r="O19" s="219">
        <v>24300</v>
      </c>
      <c r="P19" s="87">
        <v>2</v>
      </c>
      <c r="Q19" s="218">
        <v>69360</v>
      </c>
      <c r="R19" s="218">
        <f>I18+K18+L18+O19</f>
        <v>95100</v>
      </c>
    </row>
    <row r="20" spans="1:18" ht="14.25">
      <c r="A20" s="1174"/>
      <c r="B20" s="102" t="s">
        <v>8</v>
      </c>
      <c r="C20" s="101"/>
      <c r="D20" s="101"/>
      <c r="E20" s="1108"/>
      <c r="F20" s="1109"/>
      <c r="G20" s="595"/>
      <c r="H20" s="596"/>
      <c r="I20" s="595"/>
      <c r="J20" s="596"/>
      <c r="K20" s="619"/>
      <c r="L20" s="1104"/>
      <c r="M20" s="209">
        <v>3</v>
      </c>
      <c r="N20" s="220">
        <v>28620</v>
      </c>
      <c r="O20" s="220">
        <v>26160</v>
      </c>
      <c r="P20" s="209">
        <v>3</v>
      </c>
      <c r="Q20" s="220">
        <v>71220</v>
      </c>
      <c r="R20" s="220">
        <f>I18+K18+L18+O20</f>
        <v>96960</v>
      </c>
    </row>
    <row r="21" spans="1:18" ht="14.25">
      <c r="A21" s="1174"/>
      <c r="B21" s="102"/>
      <c r="C21" s="101"/>
      <c r="D21" s="101"/>
      <c r="E21" s="1108"/>
      <c r="F21" s="1109"/>
      <c r="G21" s="595"/>
      <c r="H21" s="596"/>
      <c r="I21" s="595"/>
      <c r="J21" s="596"/>
      <c r="K21" s="619"/>
      <c r="L21" s="1105"/>
      <c r="M21" s="87">
        <v>4</v>
      </c>
      <c r="N21" s="218">
        <v>30300</v>
      </c>
      <c r="O21" s="218">
        <v>27840</v>
      </c>
      <c r="P21" s="87">
        <v>4</v>
      </c>
      <c r="Q21" s="218">
        <v>72900</v>
      </c>
      <c r="R21" s="218">
        <f>I18+K18+L18+O21</f>
        <v>98640</v>
      </c>
    </row>
    <row r="22" spans="1:18" ht="15" thickBot="1">
      <c r="A22" s="1174"/>
      <c r="B22" s="1128" t="s">
        <v>204</v>
      </c>
      <c r="C22" s="1129"/>
      <c r="D22" s="1130"/>
      <c r="E22" s="1108"/>
      <c r="F22" s="1109"/>
      <c r="G22" s="888" t="s">
        <v>138</v>
      </c>
      <c r="H22" s="889"/>
      <c r="I22" s="888" t="s">
        <v>112</v>
      </c>
      <c r="J22" s="889"/>
      <c r="K22" s="66" t="s">
        <v>59</v>
      </c>
      <c r="L22" s="90" t="s">
        <v>61</v>
      </c>
      <c r="M22" s="210">
        <v>5</v>
      </c>
      <c r="N22" s="221">
        <v>31950</v>
      </c>
      <c r="O22" s="221">
        <v>29490</v>
      </c>
      <c r="P22" s="210">
        <v>5</v>
      </c>
      <c r="Q22" s="229">
        <v>74550</v>
      </c>
      <c r="R22" s="220">
        <f>I18+K18+L18+O22</f>
        <v>100290</v>
      </c>
    </row>
    <row r="23" spans="1:18" ht="14.25">
      <c r="A23" s="1112" t="s">
        <v>9</v>
      </c>
      <c r="B23" s="1113"/>
      <c r="C23" s="1113"/>
      <c r="D23" s="1113"/>
      <c r="E23" s="744" t="s">
        <v>11</v>
      </c>
      <c r="F23" s="745"/>
      <c r="G23" s="1134">
        <v>19200</v>
      </c>
      <c r="H23" s="1135"/>
      <c r="I23" s="1134">
        <v>49200</v>
      </c>
      <c r="J23" s="1135"/>
      <c r="K23" s="1102">
        <v>41400</v>
      </c>
      <c r="L23" s="1103">
        <v>12000</v>
      </c>
      <c r="M23" s="86">
        <v>1</v>
      </c>
      <c r="N23" s="222">
        <v>24540</v>
      </c>
      <c r="O23" s="222">
        <v>22170</v>
      </c>
      <c r="P23" s="86">
        <v>1</v>
      </c>
      <c r="Q23" s="230">
        <f>G23+K23+L23+N23</f>
        <v>97140</v>
      </c>
      <c r="R23" s="230">
        <f>I23+K23+L23+O23</f>
        <v>124770</v>
      </c>
    </row>
    <row r="24" spans="1:18" ht="13.5">
      <c r="A24" s="1114"/>
      <c r="B24" s="1115"/>
      <c r="C24" s="1115"/>
      <c r="D24" s="1115"/>
      <c r="E24" s="1106" t="s">
        <v>15</v>
      </c>
      <c r="F24" s="1107"/>
      <c r="G24" s="595"/>
      <c r="H24" s="596"/>
      <c r="I24" s="595"/>
      <c r="J24" s="596"/>
      <c r="K24" s="750"/>
      <c r="L24" s="1104"/>
      <c r="M24" s="209">
        <v>2</v>
      </c>
      <c r="N24" s="220">
        <v>26760</v>
      </c>
      <c r="O24" s="223">
        <v>24300</v>
      </c>
      <c r="P24" s="209">
        <v>2</v>
      </c>
      <c r="Q24" s="220">
        <f>G23+K23+L23+N24</f>
        <v>99360</v>
      </c>
      <c r="R24" s="220">
        <f>I23+K23+L23+O24</f>
        <v>126900</v>
      </c>
    </row>
    <row r="25" spans="1:18" ht="13.5">
      <c r="A25" s="1114"/>
      <c r="B25" s="1115"/>
      <c r="C25" s="1115"/>
      <c r="D25" s="1115"/>
      <c r="E25" s="1108"/>
      <c r="F25" s="1109"/>
      <c r="G25" s="595"/>
      <c r="H25" s="596"/>
      <c r="I25" s="595"/>
      <c r="J25" s="596"/>
      <c r="K25" s="750"/>
      <c r="L25" s="1104"/>
      <c r="M25" s="87">
        <v>3</v>
      </c>
      <c r="N25" s="218">
        <v>28620</v>
      </c>
      <c r="O25" s="218">
        <v>26160</v>
      </c>
      <c r="P25" s="87">
        <v>3</v>
      </c>
      <c r="Q25" s="218">
        <f>G23+K23+L23+N25</f>
        <v>101220</v>
      </c>
      <c r="R25" s="231">
        <f>I23+K23+L23+O25</f>
        <v>128760</v>
      </c>
    </row>
    <row r="26" spans="1:18" ht="13.5">
      <c r="A26" s="1114"/>
      <c r="B26" s="1115"/>
      <c r="C26" s="1115"/>
      <c r="D26" s="1115"/>
      <c r="E26" s="1108"/>
      <c r="F26" s="1109"/>
      <c r="G26" s="595"/>
      <c r="H26" s="596"/>
      <c r="I26" s="595"/>
      <c r="J26" s="596"/>
      <c r="K26" s="750"/>
      <c r="L26" s="1105"/>
      <c r="M26" s="209">
        <v>4</v>
      </c>
      <c r="N26" s="220">
        <v>30300</v>
      </c>
      <c r="O26" s="220">
        <v>27840</v>
      </c>
      <c r="P26" s="209">
        <v>4</v>
      </c>
      <c r="Q26" s="220">
        <f>G23+K23+L23+N26</f>
        <v>102900</v>
      </c>
      <c r="R26" s="220">
        <f>I23+K23+L23+O26</f>
        <v>130440</v>
      </c>
    </row>
    <row r="27" spans="1:18" ht="15" thickBot="1">
      <c r="A27" s="1116"/>
      <c r="B27" s="1117"/>
      <c r="C27" s="1117"/>
      <c r="D27" s="1117"/>
      <c r="E27" s="1110"/>
      <c r="F27" s="1111"/>
      <c r="G27" s="926" t="s">
        <v>53</v>
      </c>
      <c r="H27" s="924"/>
      <c r="I27" s="926" t="s">
        <v>113</v>
      </c>
      <c r="J27" s="924"/>
      <c r="K27" s="94" t="s">
        <v>111</v>
      </c>
      <c r="L27" s="95" t="s">
        <v>61</v>
      </c>
      <c r="M27" s="93">
        <v>5</v>
      </c>
      <c r="N27" s="224">
        <v>31950</v>
      </c>
      <c r="O27" s="224">
        <v>29490</v>
      </c>
      <c r="P27" s="93">
        <v>5</v>
      </c>
      <c r="Q27" s="232">
        <f>G23+K23+L23+N27</f>
        <v>104550</v>
      </c>
      <c r="R27" s="233">
        <f>I23+K23+L23+O27</f>
        <v>132090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204" t="s">
        <v>122</v>
      </c>
      <c r="L31" s="1205"/>
      <c r="M31" s="1206" t="s">
        <v>120</v>
      </c>
      <c r="N31" s="1207"/>
      <c r="O31" s="1207"/>
      <c r="P31" s="1206" t="s">
        <v>131</v>
      </c>
      <c r="Q31" s="1207"/>
      <c r="R31" s="1208"/>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210</v>
      </c>
      <c r="L33" s="771"/>
      <c r="M33" s="1009" t="s">
        <v>121</v>
      </c>
      <c r="N33" s="1073"/>
      <c r="O33" s="1073"/>
      <c r="P33" s="1201" t="s">
        <v>211</v>
      </c>
      <c r="Q33" s="1202"/>
      <c r="R33" s="1203"/>
    </row>
    <row r="34" spans="2:18" ht="14.25" thickBot="1">
      <c r="B34" s="667">
        <v>1</v>
      </c>
      <c r="C34" s="665">
        <v>818</v>
      </c>
      <c r="D34" s="1075">
        <v>739</v>
      </c>
      <c r="E34" s="105"/>
      <c r="F34" s="1009" t="s">
        <v>212</v>
      </c>
      <c r="G34" s="1010"/>
      <c r="H34" s="1009" t="s">
        <v>213</v>
      </c>
      <c r="I34" s="1010"/>
      <c r="J34" s="139"/>
      <c r="K34" s="1094" t="s">
        <v>125</v>
      </c>
      <c r="L34" s="1095"/>
      <c r="M34" s="1004" t="s">
        <v>214</v>
      </c>
      <c r="N34" s="1005"/>
      <c r="O34" s="1005"/>
      <c r="P34" s="1210" t="s">
        <v>215</v>
      </c>
      <c r="Q34" s="1211"/>
      <c r="R34" s="1212"/>
    </row>
    <row r="35" spans="2:18" ht="14.25" thickBot="1">
      <c r="B35" s="667"/>
      <c r="C35" s="665"/>
      <c r="D35" s="1075"/>
      <c r="E35" s="105"/>
      <c r="F35" s="1216" t="s">
        <v>216</v>
      </c>
      <c r="G35" s="1216"/>
      <c r="H35" s="1216"/>
      <c r="I35" s="1216"/>
      <c r="J35" s="119"/>
      <c r="K35" s="1009" t="s">
        <v>182</v>
      </c>
      <c r="L35" s="1010"/>
      <c r="M35" s="1009" t="s">
        <v>217</v>
      </c>
      <c r="N35" s="1073"/>
      <c r="O35" s="1073"/>
      <c r="P35" s="1213"/>
      <c r="Q35" s="1214"/>
      <c r="R35" s="1215"/>
    </row>
    <row r="36" spans="2:18" ht="13.5">
      <c r="B36" s="1041">
        <v>2</v>
      </c>
      <c r="C36" s="665">
        <v>892</v>
      </c>
      <c r="D36" s="1075">
        <v>810</v>
      </c>
      <c r="E36" s="105"/>
      <c r="F36" s="1217"/>
      <c r="G36" s="1217"/>
      <c r="H36" s="1217"/>
      <c r="I36" s="1217"/>
      <c r="J36" s="139"/>
      <c r="K36" s="211" t="s">
        <v>235</v>
      </c>
      <c r="L36" s="121"/>
      <c r="M36" s="122"/>
      <c r="N36" s="117"/>
      <c r="O36" s="122"/>
      <c r="P36" s="1209"/>
      <c r="Q36" s="1209"/>
      <c r="R36" s="1209"/>
    </row>
    <row r="37" spans="2:18" ht="15" thickBot="1">
      <c r="B37" s="1041"/>
      <c r="C37" s="665"/>
      <c r="D37" s="1075"/>
      <c r="E37" s="105"/>
      <c r="F37" s="212"/>
      <c r="G37" s="212"/>
      <c r="H37" s="166"/>
      <c r="I37" s="119"/>
      <c r="J37" s="119"/>
      <c r="K37" s="213" t="s">
        <v>218</v>
      </c>
      <c r="L37" s="214"/>
      <c r="M37" s="214"/>
      <c r="N37" s="214"/>
      <c r="O37" s="214"/>
      <c r="P37" s="214"/>
      <c r="Q37" s="214"/>
      <c r="R37" s="214"/>
    </row>
    <row r="38" spans="2:18" ht="14.25" thickBot="1">
      <c r="B38" s="1041">
        <v>3</v>
      </c>
      <c r="C38" s="665">
        <v>954</v>
      </c>
      <c r="D38" s="1075">
        <v>872</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219</v>
      </c>
      <c r="I39" s="1082"/>
      <c r="J39" s="166"/>
      <c r="K39" s="1009" t="s">
        <v>239</v>
      </c>
      <c r="L39" s="1010"/>
      <c r="M39" s="1009" t="s">
        <v>162</v>
      </c>
      <c r="N39" s="1073"/>
      <c r="O39" s="1010"/>
      <c r="P39" s="790" t="s">
        <v>165</v>
      </c>
      <c r="Q39" s="1199"/>
      <c r="R39" s="1200"/>
    </row>
    <row r="40" spans="2:18" ht="14.25" thickBot="1">
      <c r="B40" s="1041">
        <v>4</v>
      </c>
      <c r="C40" s="665">
        <v>1010</v>
      </c>
      <c r="D40" s="1075">
        <v>928</v>
      </c>
      <c r="E40" s="105"/>
      <c r="F40" s="1085" t="s">
        <v>151</v>
      </c>
      <c r="G40" s="1081"/>
      <c r="H40" s="1081" t="s">
        <v>220</v>
      </c>
      <c r="I40" s="1082"/>
      <c r="J40" s="166"/>
      <c r="K40" s="968" t="s">
        <v>163</v>
      </c>
      <c r="L40" s="970"/>
      <c r="M40" s="968" t="s">
        <v>221</v>
      </c>
      <c r="N40" s="969"/>
      <c r="O40" s="970"/>
      <c r="P40" s="1195" t="s">
        <v>222</v>
      </c>
      <c r="Q40" s="1195"/>
      <c r="R40" s="1196"/>
    </row>
    <row r="41" spans="2:18" ht="14.25" thickBot="1">
      <c r="B41" s="1041"/>
      <c r="C41" s="665"/>
      <c r="D41" s="1075"/>
      <c r="E41" s="105"/>
      <c r="F41" s="1079" t="s">
        <v>152</v>
      </c>
      <c r="G41" s="1080"/>
      <c r="H41" s="1081" t="s">
        <v>223</v>
      </c>
      <c r="I41" s="1082"/>
      <c r="J41" s="166"/>
      <c r="K41" s="1197" t="s">
        <v>224</v>
      </c>
      <c r="L41" s="1198"/>
      <c r="M41" s="1009" t="s">
        <v>168</v>
      </c>
      <c r="N41" s="1073"/>
      <c r="O41" s="1073"/>
      <c r="P41" s="968" t="s">
        <v>225</v>
      </c>
      <c r="Q41" s="969"/>
      <c r="R41" s="970"/>
    </row>
    <row r="42" spans="2:18" ht="13.5">
      <c r="B42" s="1041">
        <v>5</v>
      </c>
      <c r="C42" s="665">
        <v>1065</v>
      </c>
      <c r="D42" s="1075">
        <v>983</v>
      </c>
      <c r="E42" s="105"/>
      <c r="F42" s="982" t="s">
        <v>153</v>
      </c>
      <c r="G42" s="983"/>
      <c r="H42" s="1077" t="s">
        <v>226</v>
      </c>
      <c r="I42" s="1078"/>
      <c r="J42" s="166"/>
      <c r="K42" s="968" t="s">
        <v>164</v>
      </c>
      <c r="L42" s="969"/>
      <c r="M42" s="969"/>
      <c r="N42" s="969"/>
      <c r="O42" s="970"/>
      <c r="P42" s="772" t="s">
        <v>227</v>
      </c>
      <c r="Q42" s="773"/>
      <c r="R42" s="771"/>
    </row>
    <row r="43" spans="2:18" ht="14.25" thickBot="1">
      <c r="B43" s="1045"/>
      <c r="C43" s="1074"/>
      <c r="D43" s="1076"/>
      <c r="E43" s="105"/>
      <c r="F43" s="976"/>
      <c r="G43" s="977"/>
      <c r="H43" s="980"/>
      <c r="I43" s="981"/>
      <c r="J43" s="166"/>
      <c r="K43" s="1009" t="s">
        <v>228</v>
      </c>
      <c r="L43" s="1073"/>
      <c r="M43" s="1073"/>
      <c r="N43" s="1073"/>
      <c r="O43" s="1010"/>
      <c r="P43" s="1009" t="s">
        <v>179</v>
      </c>
      <c r="Q43" s="1073"/>
      <c r="R43" s="1010"/>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09" t="s">
        <v>229</v>
      </c>
      <c r="L45" s="1010"/>
      <c r="M45" s="1009" t="s">
        <v>230</v>
      </c>
      <c r="N45" s="1073"/>
      <c r="O45" s="1010"/>
      <c r="P45" s="1009" t="s">
        <v>231</v>
      </c>
      <c r="Q45" s="1073"/>
      <c r="R45" s="1010"/>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237</v>
      </c>
      <c r="C47" s="946"/>
      <c r="D47" s="946"/>
      <c r="E47" s="946"/>
      <c r="F47" s="946"/>
      <c r="G47" s="946"/>
      <c r="H47" s="946"/>
      <c r="I47" s="947"/>
      <c r="J47" s="166"/>
      <c r="K47" s="1194" t="s">
        <v>233</v>
      </c>
      <c r="L47" s="1195"/>
      <c r="M47" s="1196"/>
      <c r="N47" s="1009" t="s">
        <v>234</v>
      </c>
      <c r="O47" s="1010"/>
      <c r="P47" s="1009" t="s">
        <v>243</v>
      </c>
      <c r="Q47" s="1073"/>
      <c r="R47" s="1010"/>
    </row>
    <row r="48" spans="2:18" ht="13.5">
      <c r="B48" s="945"/>
      <c r="C48" s="946"/>
      <c r="D48" s="946"/>
      <c r="E48" s="946"/>
      <c r="F48" s="946"/>
      <c r="G48" s="946"/>
      <c r="H48" s="946"/>
      <c r="I48" s="947"/>
      <c r="J48" s="166"/>
      <c r="K48" s="1190" t="s">
        <v>240</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1">
    <mergeCell ref="A1:B1"/>
    <mergeCell ref="G1:L1"/>
    <mergeCell ref="A3:L3"/>
    <mergeCell ref="A5:D7"/>
    <mergeCell ref="E5:F7"/>
    <mergeCell ref="K5:K7"/>
    <mergeCell ref="M5:O5"/>
    <mergeCell ref="P5:R6"/>
    <mergeCell ref="G6:H6"/>
    <mergeCell ref="I6:J6"/>
    <mergeCell ref="L6:L7"/>
    <mergeCell ref="G7:H7"/>
    <mergeCell ref="I7:J7"/>
    <mergeCell ref="B12:D12"/>
    <mergeCell ref="I12:J12"/>
    <mergeCell ref="G13:H16"/>
    <mergeCell ref="I13:J16"/>
    <mergeCell ref="K13:K16"/>
    <mergeCell ref="L13:L16"/>
    <mergeCell ref="E14:F17"/>
    <mergeCell ref="B15:D15"/>
    <mergeCell ref="E13:F13"/>
    <mergeCell ref="I17:J17"/>
    <mergeCell ref="L8:L11"/>
    <mergeCell ref="E9:F12"/>
    <mergeCell ref="I8:J11"/>
    <mergeCell ref="K8:K11"/>
    <mergeCell ref="K18:K21"/>
    <mergeCell ref="L18:L21"/>
    <mergeCell ref="E19:F22"/>
    <mergeCell ref="I22:J22"/>
    <mergeCell ref="E23:F23"/>
    <mergeCell ref="G23:H26"/>
    <mergeCell ref="I23:J26"/>
    <mergeCell ref="A8:A22"/>
    <mergeCell ref="E8:F8"/>
    <mergeCell ref="G8:H12"/>
    <mergeCell ref="E18:F18"/>
    <mergeCell ref="G18:H21"/>
    <mergeCell ref="B16:D16"/>
    <mergeCell ref="I18:J21"/>
    <mergeCell ref="B17:D17"/>
    <mergeCell ref="G17:H17"/>
    <mergeCell ref="K23:K26"/>
    <mergeCell ref="L23:L26"/>
    <mergeCell ref="E24:F27"/>
    <mergeCell ref="G27:H27"/>
    <mergeCell ref="I27:J27"/>
    <mergeCell ref="B22:D22"/>
    <mergeCell ref="G22:H22"/>
    <mergeCell ref="A23:D27"/>
    <mergeCell ref="K28:R29"/>
    <mergeCell ref="B29:D29"/>
    <mergeCell ref="E29:F29"/>
    <mergeCell ref="G29:H29"/>
    <mergeCell ref="I29:J29"/>
    <mergeCell ref="B30:D31"/>
    <mergeCell ref="F30:I31"/>
    <mergeCell ref="K30:L30"/>
    <mergeCell ref="M30:O30"/>
    <mergeCell ref="P30:R30"/>
    <mergeCell ref="P31:R31"/>
    <mergeCell ref="P32:R32"/>
    <mergeCell ref="M32:O32"/>
    <mergeCell ref="B32:B33"/>
    <mergeCell ref="C32:C33"/>
    <mergeCell ref="D32:D33"/>
    <mergeCell ref="F32:G32"/>
    <mergeCell ref="H32:I32"/>
    <mergeCell ref="K32:L32"/>
    <mergeCell ref="M33:O33"/>
    <mergeCell ref="K31:L31"/>
    <mergeCell ref="M31:O31"/>
    <mergeCell ref="M35:O35"/>
    <mergeCell ref="F33:G33"/>
    <mergeCell ref="H33:I33"/>
    <mergeCell ref="K33:L33"/>
    <mergeCell ref="K35:L35"/>
    <mergeCell ref="P33:R33"/>
    <mergeCell ref="B36:B37"/>
    <mergeCell ref="C36:C37"/>
    <mergeCell ref="D36:D37"/>
    <mergeCell ref="P36:R36"/>
    <mergeCell ref="B34:B35"/>
    <mergeCell ref="C34:C35"/>
    <mergeCell ref="M34:O34"/>
    <mergeCell ref="P34:R35"/>
    <mergeCell ref="F35:I36"/>
    <mergeCell ref="B38:B39"/>
    <mergeCell ref="C38:C39"/>
    <mergeCell ref="D38:D39"/>
    <mergeCell ref="F38:I38"/>
    <mergeCell ref="K38:L38"/>
    <mergeCell ref="D34:D35"/>
    <mergeCell ref="F34:G34"/>
    <mergeCell ref="H34:I34"/>
    <mergeCell ref="K34:L34"/>
    <mergeCell ref="M38:O38"/>
    <mergeCell ref="P38:R38"/>
    <mergeCell ref="F39:G39"/>
    <mergeCell ref="H39:I39"/>
    <mergeCell ref="K39:L39"/>
    <mergeCell ref="M39:O39"/>
    <mergeCell ref="P39:R39"/>
    <mergeCell ref="B40:B41"/>
    <mergeCell ref="C40:C41"/>
    <mergeCell ref="D40:D41"/>
    <mergeCell ref="F40:G40"/>
    <mergeCell ref="H40:I40"/>
    <mergeCell ref="K40:L40"/>
    <mergeCell ref="M40:O40"/>
    <mergeCell ref="P40:R40"/>
    <mergeCell ref="F41:G41"/>
    <mergeCell ref="H41:I41"/>
    <mergeCell ref="K41:L41"/>
    <mergeCell ref="M41:O41"/>
    <mergeCell ref="P41:R41"/>
    <mergeCell ref="B42:B43"/>
    <mergeCell ref="C42:C43"/>
    <mergeCell ref="D42:D43"/>
    <mergeCell ref="F42:G43"/>
    <mergeCell ref="H42:I43"/>
    <mergeCell ref="K42:O42"/>
    <mergeCell ref="N46:O46"/>
    <mergeCell ref="P46:R46"/>
    <mergeCell ref="P42:R42"/>
    <mergeCell ref="K43:O43"/>
    <mergeCell ref="P43:R43"/>
    <mergeCell ref="K44:L44"/>
    <mergeCell ref="M44:O44"/>
    <mergeCell ref="P44:R44"/>
    <mergeCell ref="B47:I50"/>
    <mergeCell ref="K47:M47"/>
    <mergeCell ref="N47:O47"/>
    <mergeCell ref="P47:R47"/>
    <mergeCell ref="K48:R51"/>
    <mergeCell ref="K45:L45"/>
    <mergeCell ref="M45:O45"/>
    <mergeCell ref="P45:R45"/>
    <mergeCell ref="B46:I46"/>
    <mergeCell ref="K46:M46"/>
  </mergeCells>
  <printOptions/>
  <pageMargins left="0.7874015748031497" right="0" top="0" bottom="0" header="0.11811023622047245" footer="0.5118110236220472"/>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R51"/>
  <sheetViews>
    <sheetView zoomScalePageLayoutView="0" workbookViewId="0" topLeftCell="B13">
      <selection activeCell="Q18" sqref="Q18"/>
    </sheetView>
  </sheetViews>
  <sheetFormatPr defaultColWidth="9.00390625" defaultRowHeight="13.5"/>
  <cols>
    <col min="1" max="1" width="6.50390625" style="0" customWidth="1"/>
    <col min="2" max="2" width="9.00390625" style="0" customWidth="1"/>
    <col min="4" max="4" width="12.50390625" style="0" customWidth="1"/>
    <col min="5" max="5" width="8.125" style="0" customWidth="1"/>
    <col min="6" max="6" width="7.75390625" style="0" customWidth="1"/>
    <col min="7" max="10" width="7.625" style="0" customWidth="1"/>
    <col min="11" max="11" width="12.75390625" style="0" customWidth="1"/>
    <col min="12" max="12" width="12.875" style="0" customWidth="1"/>
    <col min="13" max="13" width="3.75390625" style="0" customWidth="1"/>
    <col min="14" max="14" width="10.375" style="0" customWidth="1"/>
    <col min="15" max="15" width="10.25390625" style="0" customWidth="1"/>
    <col min="16" max="16" width="3.25390625" style="0" customWidth="1"/>
    <col min="17" max="17" width="11.00390625" style="0" customWidth="1"/>
    <col min="18" max="18" width="11.50390625" style="0" customWidth="1"/>
  </cols>
  <sheetData>
    <row r="1" spans="1:18" ht="34.5" customHeight="1">
      <c r="A1" s="1157" t="s">
        <v>148</v>
      </c>
      <c r="B1" s="1157"/>
      <c r="C1" s="205"/>
      <c r="D1" s="205"/>
      <c r="E1" s="205"/>
      <c r="F1" s="205"/>
      <c r="G1" s="1158" t="s">
        <v>238</v>
      </c>
      <c r="H1" s="1158"/>
      <c r="I1" s="1158"/>
      <c r="J1" s="1158"/>
      <c r="K1" s="1158"/>
      <c r="L1" s="1158"/>
      <c r="M1" s="205"/>
      <c r="N1" s="205"/>
      <c r="O1" s="205"/>
      <c r="P1" s="205"/>
      <c r="Q1" s="205"/>
      <c r="R1" s="205"/>
    </row>
    <row r="2" ht="25.5">
      <c r="A2" s="49" t="s">
        <v>132</v>
      </c>
    </row>
    <row r="3" spans="1:18" ht="18.75">
      <c r="A3" s="1159" t="s">
        <v>157</v>
      </c>
      <c r="B3" s="1159"/>
      <c r="C3" s="1159"/>
      <c r="D3" s="1159"/>
      <c r="E3" s="1159"/>
      <c r="F3" s="1159"/>
      <c r="G3" s="1159"/>
      <c r="H3" s="1159"/>
      <c r="I3" s="1159"/>
      <c r="J3" s="1159"/>
      <c r="K3" s="1159"/>
      <c r="L3" s="1159"/>
      <c r="R3" s="3"/>
    </row>
    <row r="4" ht="14.25" thickBot="1">
      <c r="M4" s="206" t="s">
        <v>200</v>
      </c>
    </row>
    <row r="5" spans="1:18" ht="18" thickBot="1">
      <c r="A5" s="1160" t="s">
        <v>1</v>
      </c>
      <c r="B5" s="1161"/>
      <c r="C5" s="1161"/>
      <c r="D5" s="1161"/>
      <c r="E5" s="1164" t="s">
        <v>10</v>
      </c>
      <c r="F5" s="1165"/>
      <c r="G5" s="73" t="s">
        <v>16</v>
      </c>
      <c r="H5" s="74"/>
      <c r="I5" s="74"/>
      <c r="J5" s="75"/>
      <c r="K5" s="1170" t="s">
        <v>19</v>
      </c>
      <c r="L5" s="76" t="s">
        <v>28</v>
      </c>
      <c r="M5" s="1218" t="s">
        <v>201</v>
      </c>
      <c r="N5" s="1219"/>
      <c r="O5" s="1220"/>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07">
        <v>1</v>
      </c>
      <c r="N8" s="217">
        <v>24540</v>
      </c>
      <c r="O8" s="217">
        <v>22170</v>
      </c>
      <c r="P8" s="208">
        <v>1</v>
      </c>
      <c r="Q8" s="225">
        <f>K8+L8+N8</f>
        <v>45540</v>
      </c>
      <c r="R8" s="226">
        <f>I8+K8+L8+O8</f>
        <v>57870</v>
      </c>
    </row>
    <row r="9" spans="1:18" ht="14.25">
      <c r="A9" s="1174"/>
      <c r="B9" s="99"/>
      <c r="C9" s="100"/>
      <c r="D9" s="101"/>
      <c r="E9" s="1106" t="s">
        <v>12</v>
      </c>
      <c r="F9" s="1144"/>
      <c r="G9" s="894"/>
      <c r="H9" s="895"/>
      <c r="I9" s="595"/>
      <c r="J9" s="596"/>
      <c r="K9" s="619"/>
      <c r="L9" s="1104"/>
      <c r="M9" s="87">
        <v>2</v>
      </c>
      <c r="N9" s="218">
        <v>26760</v>
      </c>
      <c r="O9" s="219">
        <v>24300</v>
      </c>
      <c r="P9" s="87">
        <v>2</v>
      </c>
      <c r="Q9" s="227">
        <f>K8+L8+N9</f>
        <v>47760</v>
      </c>
      <c r="R9" s="218">
        <f>I8+K8+L8+O9</f>
        <v>60000</v>
      </c>
    </row>
    <row r="10" spans="1:18" ht="14.25">
      <c r="A10" s="1174"/>
      <c r="B10" s="102" t="s">
        <v>3</v>
      </c>
      <c r="C10" s="101"/>
      <c r="D10" s="101"/>
      <c r="E10" s="1108"/>
      <c r="F10" s="1145"/>
      <c r="G10" s="894"/>
      <c r="H10" s="895"/>
      <c r="I10" s="595"/>
      <c r="J10" s="596"/>
      <c r="K10" s="619"/>
      <c r="L10" s="1104"/>
      <c r="M10" s="209">
        <v>3</v>
      </c>
      <c r="N10" s="220">
        <v>28620</v>
      </c>
      <c r="O10" s="220">
        <v>26160</v>
      </c>
      <c r="P10" s="209">
        <v>3</v>
      </c>
      <c r="Q10" s="220">
        <f>K8+L8+N10</f>
        <v>49620</v>
      </c>
      <c r="R10" s="220">
        <f>I8+K8+L8+O10</f>
        <v>61860</v>
      </c>
    </row>
    <row r="11" spans="1:18" ht="14.25">
      <c r="A11" s="1174"/>
      <c r="B11" s="102"/>
      <c r="C11" s="101"/>
      <c r="D11" s="101"/>
      <c r="E11" s="1108"/>
      <c r="F11" s="1145"/>
      <c r="G11" s="894"/>
      <c r="H11" s="895"/>
      <c r="I11" s="595"/>
      <c r="J11" s="596"/>
      <c r="K11" s="619"/>
      <c r="L11" s="1105"/>
      <c r="M11" s="87">
        <v>4</v>
      </c>
      <c r="N11" s="218">
        <v>30300</v>
      </c>
      <c r="O11" s="218">
        <v>27840</v>
      </c>
      <c r="P11" s="87">
        <v>4</v>
      </c>
      <c r="Q11" s="228">
        <f>K8+L8+N11</f>
        <v>51300</v>
      </c>
      <c r="R11" s="218">
        <f>I8+K8+L8+O11</f>
        <v>63540</v>
      </c>
    </row>
    <row r="12" spans="1:18" ht="15" thickBot="1">
      <c r="A12" s="1174"/>
      <c r="B12" s="1131" t="s">
        <v>202</v>
      </c>
      <c r="C12" s="1132"/>
      <c r="D12" s="1133"/>
      <c r="E12" s="1110"/>
      <c r="F12" s="1146"/>
      <c r="G12" s="894"/>
      <c r="H12" s="895"/>
      <c r="I12" s="888" t="s">
        <v>54</v>
      </c>
      <c r="J12" s="889"/>
      <c r="K12" s="66" t="s">
        <v>57</v>
      </c>
      <c r="L12" s="90" t="s">
        <v>61</v>
      </c>
      <c r="M12" s="210">
        <v>5</v>
      </c>
      <c r="N12" s="221">
        <v>31950</v>
      </c>
      <c r="O12" s="221">
        <v>29490</v>
      </c>
      <c r="P12" s="210">
        <v>5</v>
      </c>
      <c r="Q12" s="229">
        <f>K8+L8+N12</f>
        <v>52950</v>
      </c>
      <c r="R12" s="221">
        <f>I8+K8+L8+O12</f>
        <v>65190</v>
      </c>
    </row>
    <row r="13" spans="1:18" ht="14.25">
      <c r="A13" s="1174"/>
      <c r="B13" s="103" t="s">
        <v>4</v>
      </c>
      <c r="C13" s="104"/>
      <c r="D13" s="111"/>
      <c r="E13" s="744" t="s">
        <v>11</v>
      </c>
      <c r="F13" s="745"/>
      <c r="G13" s="1134" t="s">
        <v>203</v>
      </c>
      <c r="H13" s="1135"/>
      <c r="I13" s="1134">
        <v>14700</v>
      </c>
      <c r="J13" s="1135"/>
      <c r="K13" s="1138">
        <v>11700</v>
      </c>
      <c r="L13" s="1103">
        <v>12000</v>
      </c>
      <c r="M13" s="86">
        <v>1</v>
      </c>
      <c r="N13" s="222">
        <v>24540</v>
      </c>
      <c r="O13" s="222">
        <v>22170</v>
      </c>
      <c r="P13" s="86">
        <v>1</v>
      </c>
      <c r="Q13" s="230">
        <v>59340</v>
      </c>
      <c r="R13" s="230">
        <f>I13+K13+L13+O13</f>
        <v>60570</v>
      </c>
    </row>
    <row r="14" spans="1:18" ht="14.25">
      <c r="A14" s="1174"/>
      <c r="B14" s="102" t="s">
        <v>5</v>
      </c>
      <c r="C14" s="101"/>
      <c r="D14" s="112"/>
      <c r="E14" s="1106" t="s">
        <v>13</v>
      </c>
      <c r="F14" s="1107"/>
      <c r="G14" s="595"/>
      <c r="H14" s="596"/>
      <c r="I14" s="595"/>
      <c r="J14" s="596"/>
      <c r="K14" s="619"/>
      <c r="L14" s="1104"/>
      <c r="M14" s="209">
        <v>2</v>
      </c>
      <c r="N14" s="220">
        <v>26760</v>
      </c>
      <c r="O14" s="223">
        <v>24300</v>
      </c>
      <c r="P14" s="209">
        <v>2</v>
      </c>
      <c r="Q14" s="220">
        <v>61560</v>
      </c>
      <c r="R14" s="220">
        <f>I13+K13+L13+O14</f>
        <v>62700</v>
      </c>
    </row>
    <row r="15" spans="1:18" ht="14.25">
      <c r="A15" s="1174"/>
      <c r="B15" s="1124"/>
      <c r="C15" s="896"/>
      <c r="D15" s="1125"/>
      <c r="E15" s="1108"/>
      <c r="F15" s="1109"/>
      <c r="G15" s="595"/>
      <c r="H15" s="596"/>
      <c r="I15" s="595"/>
      <c r="J15" s="596"/>
      <c r="K15" s="619"/>
      <c r="L15" s="1104"/>
      <c r="M15" s="87">
        <v>3</v>
      </c>
      <c r="N15" s="218">
        <v>28620</v>
      </c>
      <c r="O15" s="218">
        <v>26160</v>
      </c>
      <c r="P15" s="87">
        <v>3</v>
      </c>
      <c r="Q15" s="218">
        <v>63420</v>
      </c>
      <c r="R15" s="231">
        <f>I13+K13+L13+O15</f>
        <v>64560</v>
      </c>
    </row>
    <row r="16" spans="1:18" ht="14.25">
      <c r="A16" s="1174"/>
      <c r="B16" s="1126"/>
      <c r="C16" s="600"/>
      <c r="D16" s="1127"/>
      <c r="E16" s="1108"/>
      <c r="F16" s="1109"/>
      <c r="G16" s="595"/>
      <c r="H16" s="596"/>
      <c r="I16" s="595"/>
      <c r="J16" s="596"/>
      <c r="K16" s="619"/>
      <c r="L16" s="1105"/>
      <c r="M16" s="209">
        <v>4</v>
      </c>
      <c r="N16" s="220">
        <v>30300</v>
      </c>
      <c r="O16" s="220">
        <v>27840</v>
      </c>
      <c r="P16" s="209">
        <v>4</v>
      </c>
      <c r="Q16" s="220">
        <v>65100</v>
      </c>
      <c r="R16" s="220">
        <f>I13+K13+L13+O16</f>
        <v>66240</v>
      </c>
    </row>
    <row r="17" spans="1:18" ht="15" thickBot="1">
      <c r="A17" s="1174"/>
      <c r="B17" s="1128" t="s">
        <v>204</v>
      </c>
      <c r="C17" s="1129"/>
      <c r="D17" s="1130"/>
      <c r="E17" s="1110"/>
      <c r="F17" s="1111"/>
      <c r="G17" s="926" t="s">
        <v>138</v>
      </c>
      <c r="H17" s="924"/>
      <c r="I17" s="926" t="s">
        <v>54</v>
      </c>
      <c r="J17" s="924"/>
      <c r="K17" s="91" t="s">
        <v>58</v>
      </c>
      <c r="L17" s="92" t="s">
        <v>61</v>
      </c>
      <c r="M17" s="93">
        <v>5</v>
      </c>
      <c r="N17" s="224">
        <v>31950</v>
      </c>
      <c r="O17" s="224">
        <v>29490</v>
      </c>
      <c r="P17" s="93">
        <v>5</v>
      </c>
      <c r="Q17" s="232">
        <v>66750</v>
      </c>
      <c r="R17" s="233">
        <f>I13+K13+L13+O17</f>
        <v>67890</v>
      </c>
    </row>
    <row r="18" spans="1:18" ht="14.25">
      <c r="A18" s="1174"/>
      <c r="B18" s="102" t="s">
        <v>6</v>
      </c>
      <c r="C18" s="101"/>
      <c r="D18" s="101"/>
      <c r="E18" s="1136" t="s">
        <v>11</v>
      </c>
      <c r="F18" s="1137"/>
      <c r="G18" s="595" t="s">
        <v>203</v>
      </c>
      <c r="H18" s="596"/>
      <c r="I18" s="595">
        <v>39300</v>
      </c>
      <c r="J18" s="596"/>
      <c r="K18" s="619">
        <v>19500</v>
      </c>
      <c r="L18" s="1104">
        <v>12000</v>
      </c>
      <c r="M18" s="207">
        <v>1</v>
      </c>
      <c r="N18" s="217">
        <v>24540</v>
      </c>
      <c r="O18" s="217">
        <v>22170</v>
      </c>
      <c r="P18" s="207">
        <v>1</v>
      </c>
      <c r="Q18" s="226">
        <v>67140</v>
      </c>
      <c r="R18" s="234">
        <f>I18+K18+L18+O18</f>
        <v>92970</v>
      </c>
    </row>
    <row r="19" spans="1:18" ht="14.25">
      <c r="A19" s="1174"/>
      <c r="B19" s="102" t="s">
        <v>137</v>
      </c>
      <c r="C19" s="101"/>
      <c r="D19" s="101"/>
      <c r="E19" s="1106" t="s">
        <v>14</v>
      </c>
      <c r="F19" s="1107"/>
      <c r="G19" s="595"/>
      <c r="H19" s="596"/>
      <c r="I19" s="595"/>
      <c r="J19" s="596"/>
      <c r="K19" s="619"/>
      <c r="L19" s="1104"/>
      <c r="M19" s="87">
        <v>2</v>
      </c>
      <c r="N19" s="218">
        <v>26760</v>
      </c>
      <c r="O19" s="219">
        <v>24300</v>
      </c>
      <c r="P19" s="87">
        <v>2</v>
      </c>
      <c r="Q19" s="218">
        <v>69360</v>
      </c>
      <c r="R19" s="218">
        <f>I18+K18+L18+O19</f>
        <v>95100</v>
      </c>
    </row>
    <row r="20" spans="1:18" ht="14.25">
      <c r="A20" s="1174"/>
      <c r="B20" s="102" t="s">
        <v>8</v>
      </c>
      <c r="C20" s="101"/>
      <c r="D20" s="101"/>
      <c r="E20" s="1108"/>
      <c r="F20" s="1109"/>
      <c r="G20" s="595"/>
      <c r="H20" s="596"/>
      <c r="I20" s="595"/>
      <c r="J20" s="596"/>
      <c r="K20" s="619"/>
      <c r="L20" s="1104"/>
      <c r="M20" s="209">
        <v>3</v>
      </c>
      <c r="N20" s="220">
        <v>28620</v>
      </c>
      <c r="O20" s="220">
        <v>26160</v>
      </c>
      <c r="P20" s="209">
        <v>3</v>
      </c>
      <c r="Q20" s="220">
        <v>71220</v>
      </c>
      <c r="R20" s="220">
        <f>I18+K18+L18+O20</f>
        <v>96960</v>
      </c>
    </row>
    <row r="21" spans="1:18" ht="14.25">
      <c r="A21" s="1174"/>
      <c r="B21" s="102"/>
      <c r="C21" s="101"/>
      <c r="D21" s="101"/>
      <c r="E21" s="1108"/>
      <c r="F21" s="1109"/>
      <c r="G21" s="595"/>
      <c r="H21" s="596"/>
      <c r="I21" s="595"/>
      <c r="J21" s="596"/>
      <c r="K21" s="619"/>
      <c r="L21" s="1105"/>
      <c r="M21" s="87">
        <v>4</v>
      </c>
      <c r="N21" s="218">
        <v>30300</v>
      </c>
      <c r="O21" s="218">
        <v>27840</v>
      </c>
      <c r="P21" s="87">
        <v>4</v>
      </c>
      <c r="Q21" s="218">
        <v>72900</v>
      </c>
      <c r="R21" s="218">
        <f>I18+K18+L18+O21</f>
        <v>98640</v>
      </c>
    </row>
    <row r="22" spans="1:18" ht="15" thickBot="1">
      <c r="A22" s="1174"/>
      <c r="B22" s="1128" t="s">
        <v>204</v>
      </c>
      <c r="C22" s="1129"/>
      <c r="D22" s="1130"/>
      <c r="E22" s="1108"/>
      <c r="F22" s="1109"/>
      <c r="G22" s="888" t="s">
        <v>138</v>
      </c>
      <c r="H22" s="889"/>
      <c r="I22" s="888" t="s">
        <v>112</v>
      </c>
      <c r="J22" s="889"/>
      <c r="K22" s="66" t="s">
        <v>59</v>
      </c>
      <c r="L22" s="90" t="s">
        <v>61</v>
      </c>
      <c r="M22" s="210">
        <v>5</v>
      </c>
      <c r="N22" s="221">
        <v>31950</v>
      </c>
      <c r="O22" s="221">
        <v>29490</v>
      </c>
      <c r="P22" s="210">
        <v>5</v>
      </c>
      <c r="Q22" s="229">
        <v>74550</v>
      </c>
      <c r="R22" s="220">
        <f>I18+K18+L18+O22</f>
        <v>100290</v>
      </c>
    </row>
    <row r="23" spans="1:18" ht="14.25">
      <c r="A23" s="1112" t="s">
        <v>9</v>
      </c>
      <c r="B23" s="1113"/>
      <c r="C23" s="1113"/>
      <c r="D23" s="1113"/>
      <c r="E23" s="744" t="s">
        <v>11</v>
      </c>
      <c r="F23" s="745"/>
      <c r="G23" s="1134">
        <v>19200</v>
      </c>
      <c r="H23" s="1135"/>
      <c r="I23" s="1134">
        <v>49200</v>
      </c>
      <c r="J23" s="1135"/>
      <c r="K23" s="1102">
        <v>41400</v>
      </c>
      <c r="L23" s="1103">
        <v>12000</v>
      </c>
      <c r="M23" s="86">
        <v>1</v>
      </c>
      <c r="N23" s="222">
        <v>24540</v>
      </c>
      <c r="O23" s="222">
        <v>22170</v>
      </c>
      <c r="P23" s="86">
        <v>1</v>
      </c>
      <c r="Q23" s="230">
        <f>G23+K23+L23+N23</f>
        <v>97140</v>
      </c>
      <c r="R23" s="230">
        <f>I23+K23+L23+O23</f>
        <v>124770</v>
      </c>
    </row>
    <row r="24" spans="1:18" ht="13.5">
      <c r="A24" s="1114"/>
      <c r="B24" s="1115"/>
      <c r="C24" s="1115"/>
      <c r="D24" s="1115"/>
      <c r="E24" s="1106" t="s">
        <v>15</v>
      </c>
      <c r="F24" s="1107"/>
      <c r="G24" s="595"/>
      <c r="H24" s="596"/>
      <c r="I24" s="595"/>
      <c r="J24" s="596"/>
      <c r="K24" s="750"/>
      <c r="L24" s="1104"/>
      <c r="M24" s="209">
        <v>2</v>
      </c>
      <c r="N24" s="220">
        <v>26760</v>
      </c>
      <c r="O24" s="223">
        <v>24300</v>
      </c>
      <c r="P24" s="209">
        <v>2</v>
      </c>
      <c r="Q24" s="220">
        <f>G23+K23+L23+N24</f>
        <v>99360</v>
      </c>
      <c r="R24" s="220">
        <f>I23+K23+L23+O24</f>
        <v>126900</v>
      </c>
    </row>
    <row r="25" spans="1:18" ht="13.5">
      <c r="A25" s="1114"/>
      <c r="B25" s="1115"/>
      <c r="C25" s="1115"/>
      <c r="D25" s="1115"/>
      <c r="E25" s="1108"/>
      <c r="F25" s="1109"/>
      <c r="G25" s="595"/>
      <c r="H25" s="596"/>
      <c r="I25" s="595"/>
      <c r="J25" s="596"/>
      <c r="K25" s="750"/>
      <c r="L25" s="1104"/>
      <c r="M25" s="87">
        <v>3</v>
      </c>
      <c r="N25" s="218">
        <v>28620</v>
      </c>
      <c r="O25" s="218">
        <v>26160</v>
      </c>
      <c r="P25" s="87">
        <v>3</v>
      </c>
      <c r="Q25" s="218">
        <f>G23+K23+L23+N25</f>
        <v>101220</v>
      </c>
      <c r="R25" s="231">
        <f>I23+K23+L23+O25</f>
        <v>128760</v>
      </c>
    </row>
    <row r="26" spans="1:18" ht="13.5">
      <c r="A26" s="1114"/>
      <c r="B26" s="1115"/>
      <c r="C26" s="1115"/>
      <c r="D26" s="1115"/>
      <c r="E26" s="1108"/>
      <c r="F26" s="1109"/>
      <c r="G26" s="595"/>
      <c r="H26" s="596"/>
      <c r="I26" s="595"/>
      <c r="J26" s="596"/>
      <c r="K26" s="750"/>
      <c r="L26" s="1105"/>
      <c r="M26" s="209">
        <v>4</v>
      </c>
      <c r="N26" s="220">
        <v>30300</v>
      </c>
      <c r="O26" s="220">
        <v>27840</v>
      </c>
      <c r="P26" s="209">
        <v>4</v>
      </c>
      <c r="Q26" s="220">
        <f>G23+K23+L23+N26</f>
        <v>102900</v>
      </c>
      <c r="R26" s="220">
        <f>I23+K23+L23+O26</f>
        <v>130440</v>
      </c>
    </row>
    <row r="27" spans="1:18" ht="15" thickBot="1">
      <c r="A27" s="1116"/>
      <c r="B27" s="1117"/>
      <c r="C27" s="1117"/>
      <c r="D27" s="1117"/>
      <c r="E27" s="1110"/>
      <c r="F27" s="1111"/>
      <c r="G27" s="926" t="s">
        <v>53</v>
      </c>
      <c r="H27" s="924"/>
      <c r="I27" s="926" t="s">
        <v>113</v>
      </c>
      <c r="J27" s="924"/>
      <c r="K27" s="94" t="s">
        <v>111</v>
      </c>
      <c r="L27" s="95" t="s">
        <v>61</v>
      </c>
      <c r="M27" s="93">
        <v>5</v>
      </c>
      <c r="N27" s="224">
        <v>31950</v>
      </c>
      <c r="O27" s="224">
        <v>29490</v>
      </c>
      <c r="P27" s="93">
        <v>5</v>
      </c>
      <c r="Q27" s="232">
        <f>G23+K23+L23+N27</f>
        <v>104550</v>
      </c>
      <c r="R27" s="233">
        <f>I23+K23+L23+O27</f>
        <v>132090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207</v>
      </c>
      <c r="Q30" s="969"/>
      <c r="R30" s="970"/>
    </row>
    <row r="31" spans="2:18" ht="15" thickBot="1">
      <c r="B31" s="786"/>
      <c r="C31" s="1061"/>
      <c r="D31" s="1062"/>
      <c r="E31" s="120"/>
      <c r="F31" s="1031"/>
      <c r="G31" s="1032"/>
      <c r="H31" s="1032"/>
      <c r="I31" s="1033"/>
      <c r="J31" s="120"/>
      <c r="K31" s="1204" t="s">
        <v>122</v>
      </c>
      <c r="L31" s="1205"/>
      <c r="M31" s="1206" t="s">
        <v>120</v>
      </c>
      <c r="N31" s="1207"/>
      <c r="O31" s="1207"/>
      <c r="P31" s="1206" t="s">
        <v>131</v>
      </c>
      <c r="Q31" s="1207"/>
      <c r="R31" s="1208"/>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210</v>
      </c>
      <c r="L33" s="771"/>
      <c r="M33" s="1009" t="s">
        <v>121</v>
      </c>
      <c r="N33" s="1073"/>
      <c r="O33" s="1073"/>
      <c r="P33" s="1201" t="s">
        <v>211</v>
      </c>
      <c r="Q33" s="1202"/>
      <c r="R33" s="1203"/>
    </row>
    <row r="34" spans="2:18" ht="14.25" thickBot="1">
      <c r="B34" s="667">
        <v>1</v>
      </c>
      <c r="C34" s="665">
        <v>818</v>
      </c>
      <c r="D34" s="1075">
        <v>739</v>
      </c>
      <c r="E34" s="105"/>
      <c r="F34" s="1009" t="s">
        <v>212</v>
      </c>
      <c r="G34" s="1010"/>
      <c r="H34" s="1009" t="s">
        <v>213</v>
      </c>
      <c r="I34" s="1010"/>
      <c r="J34" s="139"/>
      <c r="K34" s="1094" t="s">
        <v>125</v>
      </c>
      <c r="L34" s="1095"/>
      <c r="M34" s="1004" t="s">
        <v>214</v>
      </c>
      <c r="N34" s="1005"/>
      <c r="O34" s="1005"/>
      <c r="P34" s="1210" t="s">
        <v>215</v>
      </c>
      <c r="Q34" s="1211"/>
      <c r="R34" s="1212"/>
    </row>
    <row r="35" spans="2:18" ht="14.25" thickBot="1">
      <c r="B35" s="667"/>
      <c r="C35" s="665"/>
      <c r="D35" s="1075"/>
      <c r="E35" s="105"/>
      <c r="F35" s="1216" t="s">
        <v>216</v>
      </c>
      <c r="G35" s="1216"/>
      <c r="H35" s="1216"/>
      <c r="I35" s="1216"/>
      <c r="J35" s="119"/>
      <c r="K35" s="1009" t="s">
        <v>182</v>
      </c>
      <c r="L35" s="1010"/>
      <c r="M35" s="1009" t="s">
        <v>217</v>
      </c>
      <c r="N35" s="1073"/>
      <c r="O35" s="1073"/>
      <c r="P35" s="1213"/>
      <c r="Q35" s="1214"/>
      <c r="R35" s="1215"/>
    </row>
    <row r="36" spans="2:18" ht="13.5">
      <c r="B36" s="1041">
        <v>2</v>
      </c>
      <c r="C36" s="665">
        <v>892</v>
      </c>
      <c r="D36" s="1075">
        <v>810</v>
      </c>
      <c r="E36" s="105"/>
      <c r="F36" s="1217"/>
      <c r="G36" s="1217"/>
      <c r="H36" s="1217"/>
      <c r="I36" s="1217"/>
      <c r="J36" s="139"/>
      <c r="K36" s="211" t="s">
        <v>235</v>
      </c>
      <c r="L36" s="121"/>
      <c r="M36" s="122"/>
      <c r="N36" s="117"/>
      <c r="O36" s="122"/>
      <c r="P36" s="1209"/>
      <c r="Q36" s="1209"/>
      <c r="R36" s="1209"/>
    </row>
    <row r="37" spans="2:18" ht="15" thickBot="1">
      <c r="B37" s="1041"/>
      <c r="C37" s="665"/>
      <c r="D37" s="1075"/>
      <c r="E37" s="105"/>
      <c r="F37" s="212"/>
      <c r="G37" s="212"/>
      <c r="H37" s="166"/>
      <c r="I37" s="119"/>
      <c r="J37" s="119"/>
      <c r="K37" s="213" t="s">
        <v>218</v>
      </c>
      <c r="L37" s="214"/>
      <c r="M37" s="214"/>
      <c r="N37" s="214"/>
      <c r="O37" s="214"/>
      <c r="P37" s="214"/>
      <c r="Q37" s="214"/>
      <c r="R37" s="214"/>
    </row>
    <row r="38" spans="2:18" ht="14.25" thickBot="1">
      <c r="B38" s="1041">
        <v>3</v>
      </c>
      <c r="C38" s="665">
        <v>954</v>
      </c>
      <c r="D38" s="1075">
        <v>872</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236</v>
      </c>
      <c r="G39" s="1081"/>
      <c r="H39" s="1081" t="s">
        <v>219</v>
      </c>
      <c r="I39" s="1082"/>
      <c r="J39" s="166"/>
      <c r="K39" s="1009" t="s">
        <v>239</v>
      </c>
      <c r="L39" s="1010"/>
      <c r="M39" s="1009" t="s">
        <v>162</v>
      </c>
      <c r="N39" s="1073"/>
      <c r="O39" s="1010"/>
      <c r="P39" s="790" t="s">
        <v>165</v>
      </c>
      <c r="Q39" s="1199"/>
      <c r="R39" s="1200"/>
    </row>
    <row r="40" spans="2:18" ht="14.25" thickBot="1">
      <c r="B40" s="1041">
        <v>4</v>
      </c>
      <c r="C40" s="665">
        <v>1010</v>
      </c>
      <c r="D40" s="1075">
        <v>928</v>
      </c>
      <c r="E40" s="105"/>
      <c r="F40" s="1085" t="s">
        <v>151</v>
      </c>
      <c r="G40" s="1081"/>
      <c r="H40" s="1081" t="s">
        <v>220</v>
      </c>
      <c r="I40" s="1082"/>
      <c r="J40" s="166"/>
      <c r="K40" s="968" t="s">
        <v>163</v>
      </c>
      <c r="L40" s="970"/>
      <c r="M40" s="968" t="s">
        <v>221</v>
      </c>
      <c r="N40" s="969"/>
      <c r="O40" s="970"/>
      <c r="P40" s="1195" t="s">
        <v>222</v>
      </c>
      <c r="Q40" s="1195"/>
      <c r="R40" s="1196"/>
    </row>
    <row r="41" spans="2:18" ht="14.25" thickBot="1">
      <c r="B41" s="1041"/>
      <c r="C41" s="665"/>
      <c r="D41" s="1075"/>
      <c r="E41" s="105"/>
      <c r="F41" s="1079" t="s">
        <v>152</v>
      </c>
      <c r="G41" s="1080"/>
      <c r="H41" s="1081" t="s">
        <v>223</v>
      </c>
      <c r="I41" s="1082"/>
      <c r="J41" s="166"/>
      <c r="K41" s="1197" t="s">
        <v>224</v>
      </c>
      <c r="L41" s="1198"/>
      <c r="M41" s="1009" t="s">
        <v>168</v>
      </c>
      <c r="N41" s="1073"/>
      <c r="O41" s="1073"/>
      <c r="P41" s="968" t="s">
        <v>225</v>
      </c>
      <c r="Q41" s="969"/>
      <c r="R41" s="970"/>
    </row>
    <row r="42" spans="2:18" ht="13.5">
      <c r="B42" s="1041">
        <v>5</v>
      </c>
      <c r="C42" s="665">
        <v>1065</v>
      </c>
      <c r="D42" s="1075">
        <v>983</v>
      </c>
      <c r="E42" s="105"/>
      <c r="F42" s="982" t="s">
        <v>153</v>
      </c>
      <c r="G42" s="983"/>
      <c r="H42" s="1077" t="s">
        <v>226</v>
      </c>
      <c r="I42" s="1078"/>
      <c r="J42" s="166"/>
      <c r="K42" s="968" t="s">
        <v>164</v>
      </c>
      <c r="L42" s="969"/>
      <c r="M42" s="969"/>
      <c r="N42" s="969"/>
      <c r="O42" s="970"/>
      <c r="P42" s="772" t="s">
        <v>227</v>
      </c>
      <c r="Q42" s="773"/>
      <c r="R42" s="771"/>
    </row>
    <row r="43" spans="2:18" ht="14.25" thickBot="1">
      <c r="B43" s="1045"/>
      <c r="C43" s="1074"/>
      <c r="D43" s="1076"/>
      <c r="E43" s="105"/>
      <c r="F43" s="976"/>
      <c r="G43" s="977"/>
      <c r="H43" s="980"/>
      <c r="I43" s="981"/>
      <c r="J43" s="166"/>
      <c r="K43" s="1009" t="s">
        <v>228</v>
      </c>
      <c r="L43" s="1073"/>
      <c r="M43" s="1073"/>
      <c r="N43" s="1073"/>
      <c r="O43" s="1010"/>
      <c r="P43" s="1009" t="s">
        <v>179</v>
      </c>
      <c r="Q43" s="1073"/>
      <c r="R43" s="1010"/>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09" t="s">
        <v>229</v>
      </c>
      <c r="L45" s="1010"/>
      <c r="M45" s="1009" t="s">
        <v>230</v>
      </c>
      <c r="N45" s="1073"/>
      <c r="O45" s="1010"/>
      <c r="P45" s="1009" t="s">
        <v>231</v>
      </c>
      <c r="Q45" s="1073"/>
      <c r="R45" s="1010"/>
    </row>
    <row r="46" spans="2:18" ht="13.5">
      <c r="B46" s="968" t="s">
        <v>232</v>
      </c>
      <c r="C46" s="969"/>
      <c r="D46" s="969"/>
      <c r="E46" s="969"/>
      <c r="F46" s="969"/>
      <c r="G46" s="969"/>
      <c r="H46" s="969"/>
      <c r="I46" s="970"/>
      <c r="J46" s="166"/>
      <c r="K46" s="968" t="s">
        <v>183</v>
      </c>
      <c r="L46" s="969"/>
      <c r="M46" s="970"/>
      <c r="N46" s="968" t="s">
        <v>184</v>
      </c>
      <c r="O46" s="970"/>
      <c r="P46" s="1223"/>
      <c r="Q46" s="1224"/>
      <c r="R46" s="1224"/>
    </row>
    <row r="47" spans="2:18" ht="14.25" thickBot="1">
      <c r="B47" s="945" t="s">
        <v>237</v>
      </c>
      <c r="C47" s="946"/>
      <c r="D47" s="946"/>
      <c r="E47" s="946"/>
      <c r="F47" s="946"/>
      <c r="G47" s="946"/>
      <c r="H47" s="946"/>
      <c r="I47" s="947"/>
      <c r="J47" s="166"/>
      <c r="K47" s="1194" t="s">
        <v>233</v>
      </c>
      <c r="L47" s="1195"/>
      <c r="M47" s="1196"/>
      <c r="N47" s="1009" t="s">
        <v>234</v>
      </c>
      <c r="O47" s="1010"/>
      <c r="P47" s="1221"/>
      <c r="Q47" s="1222"/>
      <c r="R47" s="1222"/>
    </row>
    <row r="48" spans="2:18" ht="13.5">
      <c r="B48" s="945"/>
      <c r="C48" s="946"/>
      <c r="D48" s="946"/>
      <c r="E48" s="946"/>
      <c r="F48" s="946"/>
      <c r="G48" s="946"/>
      <c r="H48" s="946"/>
      <c r="I48" s="947"/>
      <c r="J48" s="166"/>
      <c r="K48" s="1190" t="s">
        <v>240</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1">
    <mergeCell ref="A1:B1"/>
    <mergeCell ref="G1:L1"/>
    <mergeCell ref="A3:L3"/>
    <mergeCell ref="A5:D7"/>
    <mergeCell ref="E5:F7"/>
    <mergeCell ref="K5:K7"/>
    <mergeCell ref="M5:O5"/>
    <mergeCell ref="P5:R6"/>
    <mergeCell ref="G6:H6"/>
    <mergeCell ref="I6:J6"/>
    <mergeCell ref="L6:L7"/>
    <mergeCell ref="G7:H7"/>
    <mergeCell ref="I7:J7"/>
    <mergeCell ref="B12:D12"/>
    <mergeCell ref="I12:J12"/>
    <mergeCell ref="G13:H16"/>
    <mergeCell ref="I13:J16"/>
    <mergeCell ref="K13:K16"/>
    <mergeCell ref="L13:L16"/>
    <mergeCell ref="E14:F17"/>
    <mergeCell ref="B15:D15"/>
    <mergeCell ref="E13:F13"/>
    <mergeCell ref="I17:J17"/>
    <mergeCell ref="L8:L11"/>
    <mergeCell ref="E9:F12"/>
    <mergeCell ref="I8:J11"/>
    <mergeCell ref="K8:K11"/>
    <mergeCell ref="K18:K21"/>
    <mergeCell ref="L18:L21"/>
    <mergeCell ref="E19:F22"/>
    <mergeCell ref="I22:J22"/>
    <mergeCell ref="E23:F23"/>
    <mergeCell ref="G23:H26"/>
    <mergeCell ref="I23:J26"/>
    <mergeCell ref="A8:A22"/>
    <mergeCell ref="E8:F8"/>
    <mergeCell ref="G8:H12"/>
    <mergeCell ref="E18:F18"/>
    <mergeCell ref="G18:H21"/>
    <mergeCell ref="B16:D16"/>
    <mergeCell ref="I18:J21"/>
    <mergeCell ref="B17:D17"/>
    <mergeCell ref="G17:H17"/>
    <mergeCell ref="K23:K26"/>
    <mergeCell ref="L23:L26"/>
    <mergeCell ref="E24:F27"/>
    <mergeCell ref="G27:H27"/>
    <mergeCell ref="I27:J27"/>
    <mergeCell ref="B22:D22"/>
    <mergeCell ref="G22:H22"/>
    <mergeCell ref="A23:D27"/>
    <mergeCell ref="K28:R29"/>
    <mergeCell ref="B29:D29"/>
    <mergeCell ref="E29:F29"/>
    <mergeCell ref="G29:H29"/>
    <mergeCell ref="I29:J29"/>
    <mergeCell ref="B30:D31"/>
    <mergeCell ref="F30:I31"/>
    <mergeCell ref="K30:L30"/>
    <mergeCell ref="M30:O30"/>
    <mergeCell ref="P30:R30"/>
    <mergeCell ref="P31:R31"/>
    <mergeCell ref="P32:R32"/>
    <mergeCell ref="M32:O32"/>
    <mergeCell ref="B32:B33"/>
    <mergeCell ref="C32:C33"/>
    <mergeCell ref="D32:D33"/>
    <mergeCell ref="F32:G32"/>
    <mergeCell ref="H32:I32"/>
    <mergeCell ref="K32:L32"/>
    <mergeCell ref="M33:O33"/>
    <mergeCell ref="K31:L31"/>
    <mergeCell ref="M31:O31"/>
    <mergeCell ref="M35:O35"/>
    <mergeCell ref="F33:G33"/>
    <mergeCell ref="H33:I33"/>
    <mergeCell ref="K33:L33"/>
    <mergeCell ref="K35:L35"/>
    <mergeCell ref="P33:R33"/>
    <mergeCell ref="B36:B37"/>
    <mergeCell ref="C36:C37"/>
    <mergeCell ref="D36:D37"/>
    <mergeCell ref="P36:R36"/>
    <mergeCell ref="B34:B35"/>
    <mergeCell ref="C34:C35"/>
    <mergeCell ref="M34:O34"/>
    <mergeCell ref="P34:R35"/>
    <mergeCell ref="F35:I36"/>
    <mergeCell ref="B38:B39"/>
    <mergeCell ref="C38:C39"/>
    <mergeCell ref="D38:D39"/>
    <mergeCell ref="F38:I38"/>
    <mergeCell ref="K38:L38"/>
    <mergeCell ref="D34:D35"/>
    <mergeCell ref="F34:G34"/>
    <mergeCell ref="H34:I34"/>
    <mergeCell ref="K34:L34"/>
    <mergeCell ref="M38:O38"/>
    <mergeCell ref="P38:R38"/>
    <mergeCell ref="F39:G39"/>
    <mergeCell ref="H39:I39"/>
    <mergeCell ref="K39:L39"/>
    <mergeCell ref="M39:O39"/>
    <mergeCell ref="P39:R39"/>
    <mergeCell ref="B40:B41"/>
    <mergeCell ref="C40:C41"/>
    <mergeCell ref="D40:D41"/>
    <mergeCell ref="F40:G40"/>
    <mergeCell ref="H40:I40"/>
    <mergeCell ref="K40:L40"/>
    <mergeCell ref="M40:O40"/>
    <mergeCell ref="P40:R40"/>
    <mergeCell ref="F41:G41"/>
    <mergeCell ref="H41:I41"/>
    <mergeCell ref="K41:L41"/>
    <mergeCell ref="M41:O41"/>
    <mergeCell ref="P41:R41"/>
    <mergeCell ref="B42:B43"/>
    <mergeCell ref="C42:C43"/>
    <mergeCell ref="D42:D43"/>
    <mergeCell ref="F42:G43"/>
    <mergeCell ref="H42:I43"/>
    <mergeCell ref="K42:O42"/>
    <mergeCell ref="N46:O46"/>
    <mergeCell ref="P46:R46"/>
    <mergeCell ref="P42:R42"/>
    <mergeCell ref="K43:O43"/>
    <mergeCell ref="P43:R43"/>
    <mergeCell ref="K44:L44"/>
    <mergeCell ref="M44:O44"/>
    <mergeCell ref="P44:R44"/>
    <mergeCell ref="B47:I50"/>
    <mergeCell ref="K47:M47"/>
    <mergeCell ref="N47:O47"/>
    <mergeCell ref="P47:R47"/>
    <mergeCell ref="K48:R51"/>
    <mergeCell ref="K45:L45"/>
    <mergeCell ref="M45:O45"/>
    <mergeCell ref="P45:R45"/>
    <mergeCell ref="B46:I46"/>
    <mergeCell ref="K46:M46"/>
  </mergeCells>
  <printOptions/>
  <pageMargins left="0.7874015748031497" right="0" top="0" bottom="0" header="0.11811023622047245" footer="0.5118110236220472"/>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U60"/>
  <sheetViews>
    <sheetView view="pageLayout" zoomScale="90" zoomScaleSheetLayoutView="85" zoomScalePageLayoutView="90" workbookViewId="0" topLeftCell="D7">
      <selection activeCell="Q19" sqref="Q19:Q23"/>
    </sheetView>
  </sheetViews>
  <sheetFormatPr defaultColWidth="9.00390625" defaultRowHeight="13.5"/>
  <cols>
    <col min="1" max="1" width="6.75390625" style="0" customWidth="1"/>
    <col min="3" max="3" width="10.25390625" style="0" customWidth="1"/>
    <col min="4" max="4" width="12.75390625" style="0" customWidth="1"/>
    <col min="5" max="5" width="8.375" style="0" customWidth="1"/>
    <col min="6" max="6" width="8.50390625" style="0" customWidth="1"/>
    <col min="8" max="8" width="8.375" style="0" customWidth="1"/>
    <col min="9" max="9" width="9.50390625" style="0" customWidth="1"/>
    <col min="10" max="10" width="7.25390625" style="0" customWidth="1"/>
    <col min="11" max="11" width="15.875" style="0" customWidth="1"/>
    <col min="12" max="12" width="13.875" style="0" customWidth="1"/>
    <col min="13" max="13" width="3.875" style="0" customWidth="1"/>
    <col min="14" max="14" width="12.875" style="0" customWidth="1"/>
    <col min="15" max="15" width="11.625" style="0" customWidth="1"/>
    <col min="16" max="16" width="4.125" style="0" customWidth="1"/>
    <col min="17" max="17" width="13.125" style="0" customWidth="1"/>
    <col min="18" max="18" width="13.25390625" style="0" customWidth="1"/>
  </cols>
  <sheetData>
    <row r="1" ht="13.5">
      <c r="A1" t="s">
        <v>148</v>
      </c>
    </row>
    <row r="2" spans="1:18" ht="33.75" customHeight="1">
      <c r="A2" s="1158" t="s">
        <v>197</v>
      </c>
      <c r="B2" s="1158"/>
      <c r="C2" s="1158"/>
      <c r="D2" s="1158"/>
      <c r="E2" s="1158"/>
      <c r="F2" s="1158"/>
      <c r="G2" s="1158"/>
      <c r="H2" s="1158"/>
      <c r="I2" s="1158"/>
      <c r="J2" s="1158"/>
      <c r="K2" s="1158"/>
      <c r="L2" s="1158"/>
      <c r="M2" s="1158"/>
      <c r="N2" s="1158"/>
      <c r="O2" s="1158"/>
      <c r="P2" s="1158"/>
      <c r="Q2" s="1158"/>
      <c r="R2" s="1158"/>
    </row>
    <row r="3" spans="1:18" ht="25.5" customHeight="1">
      <c r="A3" s="49" t="s">
        <v>132</v>
      </c>
      <c r="M3" s="151"/>
      <c r="N3" s="151"/>
      <c r="O3" s="151"/>
      <c r="P3" s="151"/>
      <c r="Q3" s="151"/>
      <c r="R3" s="151"/>
    </row>
    <row r="4" spans="1:21" ht="18.75" customHeight="1">
      <c r="A4" s="155" t="s">
        <v>157</v>
      </c>
      <c r="B4" s="150"/>
      <c r="C4" s="150"/>
      <c r="D4" s="150"/>
      <c r="E4" s="150"/>
      <c r="F4" s="150"/>
      <c r="G4" s="150"/>
      <c r="H4" s="150"/>
      <c r="I4" s="150"/>
      <c r="J4" s="150"/>
      <c r="K4" s="150"/>
      <c r="L4" s="153"/>
      <c r="M4" s="153"/>
      <c r="N4" s="153"/>
      <c r="O4" s="153"/>
      <c r="P4" s="153"/>
      <c r="Q4" s="153"/>
      <c r="R4" s="152"/>
      <c r="S4" s="3"/>
      <c r="T4" s="3"/>
      <c r="U4" s="1"/>
    </row>
    <row r="5" spans="12:21" ht="14.25" customHeight="1" thickBot="1">
      <c r="L5" s="154"/>
      <c r="M5" s="1225" t="s">
        <v>146</v>
      </c>
      <c r="N5" s="1225"/>
      <c r="O5" s="1225"/>
      <c r="P5" s="1225"/>
      <c r="Q5" s="1225"/>
      <c r="R5" s="1225"/>
      <c r="S5" s="3"/>
      <c r="T5" s="1"/>
      <c r="U5" s="3"/>
    </row>
    <row r="6" spans="1:18" ht="15.75" customHeight="1" thickBot="1">
      <c r="A6" s="1160" t="s">
        <v>1</v>
      </c>
      <c r="B6" s="1161"/>
      <c r="C6" s="1161"/>
      <c r="D6" s="1161"/>
      <c r="E6" s="1164" t="s">
        <v>10</v>
      </c>
      <c r="F6" s="1165"/>
      <c r="G6" s="73" t="s">
        <v>16</v>
      </c>
      <c r="H6" s="74"/>
      <c r="I6" s="74"/>
      <c r="J6" s="75"/>
      <c r="K6" s="1170" t="s">
        <v>19</v>
      </c>
      <c r="L6" s="76" t="s">
        <v>28</v>
      </c>
      <c r="M6" s="1218" t="s">
        <v>144</v>
      </c>
      <c r="N6" s="1219"/>
      <c r="O6" s="1220"/>
      <c r="P6" s="1147" t="s">
        <v>33</v>
      </c>
      <c r="Q6" s="1148"/>
      <c r="R6" s="1149"/>
    </row>
    <row r="7" spans="1:18" ht="15.75" customHeight="1" thickBot="1">
      <c r="A7" s="1162"/>
      <c r="B7" s="1163"/>
      <c r="C7" s="1163"/>
      <c r="D7" s="1163"/>
      <c r="E7" s="1166"/>
      <c r="F7" s="1167"/>
      <c r="G7" s="578" t="s">
        <v>67</v>
      </c>
      <c r="H7" s="579"/>
      <c r="I7" s="578" t="s">
        <v>18</v>
      </c>
      <c r="J7" s="579"/>
      <c r="K7" s="572"/>
      <c r="L7" s="1153" t="s">
        <v>29</v>
      </c>
      <c r="M7" s="77"/>
      <c r="N7" s="78" t="s">
        <v>34</v>
      </c>
      <c r="O7" s="79" t="s">
        <v>18</v>
      </c>
      <c r="P7" s="1150"/>
      <c r="Q7" s="1151"/>
      <c r="R7" s="1152"/>
    </row>
    <row r="8" spans="1:18" ht="15.75" customHeight="1" thickBot="1">
      <c r="A8" s="1162"/>
      <c r="B8" s="1163"/>
      <c r="C8" s="1163"/>
      <c r="D8" s="1163"/>
      <c r="E8" s="1168"/>
      <c r="F8" s="1169"/>
      <c r="G8" s="1155" t="s">
        <v>17</v>
      </c>
      <c r="H8" s="1156"/>
      <c r="I8" s="1155" t="s">
        <v>17</v>
      </c>
      <c r="J8" s="1156"/>
      <c r="K8" s="1171"/>
      <c r="L8" s="1154"/>
      <c r="M8" s="80" t="s">
        <v>62</v>
      </c>
      <c r="N8" s="81" t="s">
        <v>39</v>
      </c>
      <c r="O8" s="82" t="s">
        <v>39</v>
      </c>
      <c r="P8" s="83" t="s">
        <v>62</v>
      </c>
      <c r="Q8" s="84" t="s">
        <v>34</v>
      </c>
      <c r="R8" s="85" t="s">
        <v>18</v>
      </c>
    </row>
    <row r="9" spans="1:18" ht="15.75" customHeight="1" thickTop="1">
      <c r="A9" s="1173" t="s">
        <v>32</v>
      </c>
      <c r="B9" s="96" t="s">
        <v>2</v>
      </c>
      <c r="C9" s="97"/>
      <c r="D9" s="98"/>
      <c r="E9" s="1120" t="s">
        <v>11</v>
      </c>
      <c r="F9" s="1121"/>
      <c r="G9" s="1122" t="s">
        <v>20</v>
      </c>
      <c r="H9" s="1123"/>
      <c r="I9" s="1040">
        <v>14700</v>
      </c>
      <c r="J9" s="1037"/>
      <c r="K9" s="1142">
        <v>9000</v>
      </c>
      <c r="L9" s="1143">
        <v>12000</v>
      </c>
      <c r="M9" s="123">
        <v>1</v>
      </c>
      <c r="N9" s="131">
        <f>C35*30</f>
        <v>24540</v>
      </c>
      <c r="O9" s="131">
        <f>D35*30</f>
        <v>22170</v>
      </c>
      <c r="P9" s="124">
        <v>1</v>
      </c>
      <c r="Q9" s="125">
        <f>K$9+L$9+N9</f>
        <v>45540</v>
      </c>
      <c r="R9" s="125">
        <f>I$9+K$9+L$9+O9</f>
        <v>57870</v>
      </c>
    </row>
    <row r="10" spans="1:18" ht="15.75" customHeight="1">
      <c r="A10" s="1174"/>
      <c r="B10" s="99"/>
      <c r="C10" s="100"/>
      <c r="D10" s="101"/>
      <c r="E10" s="1106" t="s">
        <v>12</v>
      </c>
      <c r="F10" s="1144"/>
      <c r="G10" s="894"/>
      <c r="H10" s="895"/>
      <c r="I10" s="595"/>
      <c r="J10" s="596"/>
      <c r="K10" s="619"/>
      <c r="L10" s="1104"/>
      <c r="M10" s="133">
        <v>2</v>
      </c>
      <c r="N10" s="134">
        <f>C37*30</f>
        <v>26760</v>
      </c>
      <c r="O10" s="134">
        <f>D37*30</f>
        <v>24300</v>
      </c>
      <c r="P10" s="133">
        <v>2</v>
      </c>
      <c r="Q10" s="135">
        <f>K$9+L$9+N10</f>
        <v>47760</v>
      </c>
      <c r="R10" s="135">
        <f>I$9+K$9+L$9+O10</f>
        <v>60000</v>
      </c>
    </row>
    <row r="11" spans="1:18" ht="15.75" customHeight="1">
      <c r="A11" s="1174"/>
      <c r="B11" s="102" t="s">
        <v>3</v>
      </c>
      <c r="C11" s="101"/>
      <c r="D11" s="101"/>
      <c r="E11" s="1108"/>
      <c r="F11" s="1145"/>
      <c r="G11" s="894"/>
      <c r="H11" s="895"/>
      <c r="I11" s="595"/>
      <c r="J11" s="596"/>
      <c r="K11" s="619"/>
      <c r="L11" s="1104"/>
      <c r="M11" s="126">
        <v>3</v>
      </c>
      <c r="N11" s="129">
        <f>C39*30</f>
        <v>28620</v>
      </c>
      <c r="O11" s="129">
        <f>D39*30</f>
        <v>26160</v>
      </c>
      <c r="P11" s="126">
        <v>3</v>
      </c>
      <c r="Q11" s="127">
        <f>K$9+L$9+N11</f>
        <v>49620</v>
      </c>
      <c r="R11" s="127">
        <f>I$9+K$9+L$9+O11</f>
        <v>61860</v>
      </c>
    </row>
    <row r="12" spans="1:18" ht="15.75" customHeight="1">
      <c r="A12" s="1174"/>
      <c r="B12" s="102"/>
      <c r="C12" s="101"/>
      <c r="D12" s="101"/>
      <c r="E12" s="1108"/>
      <c r="F12" s="1145"/>
      <c r="G12" s="894"/>
      <c r="H12" s="895"/>
      <c r="I12" s="595"/>
      <c r="J12" s="596"/>
      <c r="K12" s="619"/>
      <c r="L12" s="1105"/>
      <c r="M12" s="133">
        <v>4</v>
      </c>
      <c r="N12" s="134">
        <f>C41*30</f>
        <v>30300</v>
      </c>
      <c r="O12" s="134">
        <f>D41*30</f>
        <v>27840</v>
      </c>
      <c r="P12" s="133">
        <v>4</v>
      </c>
      <c r="Q12" s="135">
        <f>K$9+L$9+N12</f>
        <v>51300</v>
      </c>
      <c r="R12" s="135">
        <f>I$9+K$9+L$9+O12</f>
        <v>63540</v>
      </c>
    </row>
    <row r="13" spans="1:18" ht="15.75" customHeight="1" thickBot="1">
      <c r="A13" s="1174"/>
      <c r="B13" s="1226" t="s">
        <v>115</v>
      </c>
      <c r="C13" s="1227"/>
      <c r="D13" s="1228"/>
      <c r="E13" s="1110"/>
      <c r="F13" s="1146"/>
      <c r="G13" s="894"/>
      <c r="H13" s="895"/>
      <c r="I13" s="888" t="s">
        <v>54</v>
      </c>
      <c r="J13" s="889"/>
      <c r="K13" s="66" t="s">
        <v>57</v>
      </c>
      <c r="L13" s="90" t="s">
        <v>61</v>
      </c>
      <c r="M13" s="128">
        <v>5</v>
      </c>
      <c r="N13" s="132">
        <f>C43*30</f>
        <v>31950</v>
      </c>
      <c r="O13" s="132">
        <f>D43*30</f>
        <v>29490</v>
      </c>
      <c r="P13" s="128">
        <v>5</v>
      </c>
      <c r="Q13" s="144">
        <f>K$9+L$9+N13</f>
        <v>52950</v>
      </c>
      <c r="R13" s="130">
        <f>I$9+K$9+L$9+O13</f>
        <v>65190</v>
      </c>
    </row>
    <row r="14" spans="1:18" ht="15.75" customHeight="1">
      <c r="A14" s="1174"/>
      <c r="B14" s="103" t="s">
        <v>4</v>
      </c>
      <c r="C14" s="104"/>
      <c r="D14" s="111"/>
      <c r="E14" s="744" t="s">
        <v>11</v>
      </c>
      <c r="F14" s="745"/>
      <c r="G14" s="1134">
        <v>11100</v>
      </c>
      <c r="H14" s="1135"/>
      <c r="I14" s="1134">
        <v>14700</v>
      </c>
      <c r="J14" s="1135"/>
      <c r="K14" s="1138">
        <v>11700</v>
      </c>
      <c r="L14" s="1103">
        <v>12000</v>
      </c>
      <c r="M14" s="86">
        <v>1</v>
      </c>
      <c r="N14" s="137">
        <f>C35*30</f>
        <v>24540</v>
      </c>
      <c r="O14" s="137">
        <f>D35*30</f>
        <v>22170</v>
      </c>
      <c r="P14" s="86">
        <v>1</v>
      </c>
      <c r="Q14" s="145">
        <f>G$14+K$14+L$14+N14</f>
        <v>59340</v>
      </c>
      <c r="R14" s="145">
        <f>I$14+K$14+L$14+O14</f>
        <v>60570</v>
      </c>
    </row>
    <row r="15" spans="1:18" ht="15.75" customHeight="1">
      <c r="A15" s="1174"/>
      <c r="B15" s="102" t="s">
        <v>5</v>
      </c>
      <c r="C15" s="101"/>
      <c r="D15" s="112"/>
      <c r="E15" s="1106" t="s">
        <v>13</v>
      </c>
      <c r="F15" s="1107"/>
      <c r="G15" s="595"/>
      <c r="H15" s="596"/>
      <c r="I15" s="595"/>
      <c r="J15" s="596"/>
      <c r="K15" s="619"/>
      <c r="L15" s="1104"/>
      <c r="M15" s="126">
        <v>2</v>
      </c>
      <c r="N15" s="129">
        <f>C37*30</f>
        <v>26760</v>
      </c>
      <c r="O15" s="129">
        <f>D37*30</f>
        <v>24300</v>
      </c>
      <c r="P15" s="126">
        <v>2</v>
      </c>
      <c r="Q15" s="127">
        <f>G$14+K$14+L$14+N15</f>
        <v>61560</v>
      </c>
      <c r="R15" s="127">
        <f>I$14+K$14+L$14+O15</f>
        <v>62700</v>
      </c>
    </row>
    <row r="16" spans="1:18" ht="15.75" customHeight="1">
      <c r="A16" s="1174"/>
      <c r="B16" s="1124"/>
      <c r="C16" s="896"/>
      <c r="D16" s="1125"/>
      <c r="E16" s="1108"/>
      <c r="F16" s="1109"/>
      <c r="G16" s="595"/>
      <c r="H16" s="596"/>
      <c r="I16" s="595"/>
      <c r="J16" s="596"/>
      <c r="K16" s="619"/>
      <c r="L16" s="1104"/>
      <c r="M16" s="87">
        <v>3</v>
      </c>
      <c r="N16" s="88">
        <f>C39*30</f>
        <v>28620</v>
      </c>
      <c r="O16" s="88">
        <f>D39*30</f>
        <v>26160</v>
      </c>
      <c r="P16" s="87">
        <v>3</v>
      </c>
      <c r="Q16" s="89">
        <f>G$14+K$14+L$14+N16</f>
        <v>63420</v>
      </c>
      <c r="R16" s="89">
        <f>I$14+K$14+L$14+O16</f>
        <v>64560</v>
      </c>
    </row>
    <row r="17" spans="1:18" ht="15.75" customHeight="1">
      <c r="A17" s="1174"/>
      <c r="B17" s="1126"/>
      <c r="C17" s="600"/>
      <c r="D17" s="1127"/>
      <c r="E17" s="1108"/>
      <c r="F17" s="1109"/>
      <c r="G17" s="595"/>
      <c r="H17" s="596"/>
      <c r="I17" s="595"/>
      <c r="J17" s="596"/>
      <c r="K17" s="619"/>
      <c r="L17" s="1105"/>
      <c r="M17" s="126">
        <v>4</v>
      </c>
      <c r="N17" s="129">
        <f>C41*30</f>
        <v>30300</v>
      </c>
      <c r="O17" s="129">
        <f>D41*30</f>
        <v>27840</v>
      </c>
      <c r="P17" s="126">
        <v>4</v>
      </c>
      <c r="Q17" s="127">
        <f>G$14+K$14+L$14+N17</f>
        <v>65100</v>
      </c>
      <c r="R17" s="127">
        <f>I$14+K$14+L$14+O17</f>
        <v>66240</v>
      </c>
    </row>
    <row r="18" spans="1:18" ht="15.75" customHeight="1" thickBot="1">
      <c r="A18" s="1174"/>
      <c r="B18" s="1226" t="s">
        <v>114</v>
      </c>
      <c r="C18" s="1227"/>
      <c r="D18" s="1228"/>
      <c r="E18" s="1110"/>
      <c r="F18" s="1111"/>
      <c r="G18" s="1229" t="s">
        <v>138</v>
      </c>
      <c r="H18" s="1230"/>
      <c r="I18" s="926" t="s">
        <v>54</v>
      </c>
      <c r="J18" s="924"/>
      <c r="K18" s="91" t="s">
        <v>58</v>
      </c>
      <c r="L18" s="92" t="s">
        <v>61</v>
      </c>
      <c r="M18" s="93">
        <v>5</v>
      </c>
      <c r="N18" s="148">
        <f>C43*30</f>
        <v>31950</v>
      </c>
      <c r="O18" s="148">
        <f>D43*30</f>
        <v>29490</v>
      </c>
      <c r="P18" s="93">
        <v>5</v>
      </c>
      <c r="Q18" s="149">
        <f>G$14+K$14+L$14+N18</f>
        <v>66750</v>
      </c>
      <c r="R18" s="149">
        <f>I$14+K$14+L$14+O18</f>
        <v>67890</v>
      </c>
    </row>
    <row r="19" spans="1:18" ht="15.75" customHeight="1">
      <c r="A19" s="1174"/>
      <c r="B19" s="102" t="s">
        <v>6</v>
      </c>
      <c r="C19" s="101"/>
      <c r="D19" s="101"/>
      <c r="E19" s="1136" t="s">
        <v>11</v>
      </c>
      <c r="F19" s="1137"/>
      <c r="G19" s="595">
        <v>11100</v>
      </c>
      <c r="H19" s="596"/>
      <c r="I19" s="595">
        <v>39300</v>
      </c>
      <c r="J19" s="596"/>
      <c r="K19" s="619">
        <v>19500</v>
      </c>
      <c r="L19" s="1104">
        <v>12000</v>
      </c>
      <c r="M19" s="123">
        <v>1</v>
      </c>
      <c r="N19" s="131">
        <f>C35*30</f>
        <v>24540</v>
      </c>
      <c r="O19" s="147">
        <f>D35*30</f>
        <v>22170</v>
      </c>
      <c r="P19" s="123">
        <v>1</v>
      </c>
      <c r="Q19" s="130">
        <f>G$19+K$19+L$19+N19</f>
        <v>67140</v>
      </c>
      <c r="R19" s="130">
        <f>I$19+K$19+L$19+O19</f>
        <v>92970</v>
      </c>
    </row>
    <row r="20" spans="1:18" ht="15.75" customHeight="1">
      <c r="A20" s="1174"/>
      <c r="B20" s="102" t="s">
        <v>137</v>
      </c>
      <c r="C20" s="101"/>
      <c r="D20" s="101"/>
      <c r="E20" s="1106" t="s">
        <v>14</v>
      </c>
      <c r="F20" s="1107"/>
      <c r="G20" s="595"/>
      <c r="H20" s="596"/>
      <c r="I20" s="595"/>
      <c r="J20" s="596"/>
      <c r="K20" s="619"/>
      <c r="L20" s="1104"/>
      <c r="M20" s="133">
        <v>2</v>
      </c>
      <c r="N20" s="134">
        <f>C37*30</f>
        <v>26760</v>
      </c>
      <c r="O20" s="134">
        <f>D37*30</f>
        <v>24300</v>
      </c>
      <c r="P20" s="133">
        <v>2</v>
      </c>
      <c r="Q20" s="136">
        <f>G$19+K$19+L$19+N20</f>
        <v>69360</v>
      </c>
      <c r="R20" s="136">
        <f>I$19+K$19+L$19+O20</f>
        <v>95100</v>
      </c>
    </row>
    <row r="21" spans="1:18" ht="15.75" customHeight="1">
      <c r="A21" s="1174"/>
      <c r="B21" s="102" t="s">
        <v>8</v>
      </c>
      <c r="C21" s="101"/>
      <c r="D21" s="101"/>
      <c r="E21" s="1108"/>
      <c r="F21" s="1109"/>
      <c r="G21" s="595"/>
      <c r="H21" s="596"/>
      <c r="I21" s="595"/>
      <c r="J21" s="596"/>
      <c r="K21" s="619"/>
      <c r="L21" s="1104"/>
      <c r="M21" s="126">
        <v>3</v>
      </c>
      <c r="N21" s="129">
        <f>C39*30</f>
        <v>28620</v>
      </c>
      <c r="O21" s="129">
        <f>D39*30</f>
        <v>26160</v>
      </c>
      <c r="P21" s="126">
        <v>3</v>
      </c>
      <c r="Q21" s="130">
        <f>G$19+K$19+L$19+N21</f>
        <v>71220</v>
      </c>
      <c r="R21" s="130">
        <f>I$19+K$19+L$19+O21</f>
        <v>96960</v>
      </c>
    </row>
    <row r="22" spans="1:18" ht="15.75" customHeight="1">
      <c r="A22" s="1174"/>
      <c r="B22" s="102"/>
      <c r="C22" s="101"/>
      <c r="D22" s="101"/>
      <c r="E22" s="1108"/>
      <c r="F22" s="1109"/>
      <c r="G22" s="595"/>
      <c r="H22" s="596"/>
      <c r="I22" s="595"/>
      <c r="J22" s="596"/>
      <c r="K22" s="619"/>
      <c r="L22" s="1105"/>
      <c r="M22" s="133">
        <v>4</v>
      </c>
      <c r="N22" s="134">
        <f>C41*30</f>
        <v>30300</v>
      </c>
      <c r="O22" s="134">
        <f>D41*30</f>
        <v>27840</v>
      </c>
      <c r="P22" s="87">
        <v>4</v>
      </c>
      <c r="Q22" s="136">
        <f>G$19+K$19+L$19+N22</f>
        <v>72900</v>
      </c>
      <c r="R22" s="136">
        <f>I$19+K$19+L$19+O22</f>
        <v>98640</v>
      </c>
    </row>
    <row r="23" spans="1:18" ht="15.75" customHeight="1" thickBot="1">
      <c r="A23" s="1174"/>
      <c r="B23" s="1226" t="s">
        <v>114</v>
      </c>
      <c r="C23" s="1227"/>
      <c r="D23" s="1228"/>
      <c r="E23" s="1108"/>
      <c r="F23" s="1109"/>
      <c r="G23" s="1231" t="s">
        <v>138</v>
      </c>
      <c r="H23" s="1232"/>
      <c r="I23" s="888" t="s">
        <v>112</v>
      </c>
      <c r="J23" s="889"/>
      <c r="K23" s="66" t="s">
        <v>59</v>
      </c>
      <c r="L23" s="90" t="s">
        <v>61</v>
      </c>
      <c r="M23" s="128">
        <v>5</v>
      </c>
      <c r="N23" s="132">
        <f>C43*30</f>
        <v>31950</v>
      </c>
      <c r="O23" s="132">
        <f>D43*30</f>
        <v>29490</v>
      </c>
      <c r="P23" s="128">
        <v>5</v>
      </c>
      <c r="Q23" s="130">
        <f>G$19+K$19+L$19+N23</f>
        <v>74550</v>
      </c>
      <c r="R23" s="130">
        <f>I$19+K$19+L$19+O23</f>
        <v>100290</v>
      </c>
    </row>
    <row r="24" spans="1:18" ht="15.75" customHeight="1">
      <c r="A24" s="1112" t="s">
        <v>9</v>
      </c>
      <c r="B24" s="1113"/>
      <c r="C24" s="1113"/>
      <c r="D24" s="1113"/>
      <c r="E24" s="744" t="s">
        <v>11</v>
      </c>
      <c r="F24" s="745"/>
      <c r="G24" s="1134">
        <v>19200</v>
      </c>
      <c r="H24" s="1135"/>
      <c r="I24" s="1134">
        <v>49200</v>
      </c>
      <c r="J24" s="1135"/>
      <c r="K24" s="1102">
        <v>41400</v>
      </c>
      <c r="L24" s="1103">
        <v>12000</v>
      </c>
      <c r="M24" s="86">
        <v>1</v>
      </c>
      <c r="N24" s="137">
        <f>C35*30</f>
        <v>24540</v>
      </c>
      <c r="O24" s="137">
        <f>D35*30</f>
        <v>22170</v>
      </c>
      <c r="P24" s="86">
        <v>1</v>
      </c>
      <c r="Q24" s="145">
        <f>G$24+K$24+L$24+N24</f>
        <v>97140</v>
      </c>
      <c r="R24" s="145">
        <f>I$24+K$24+L$24+O24</f>
        <v>124770</v>
      </c>
    </row>
    <row r="25" spans="1:18" ht="15.75" customHeight="1">
      <c r="A25" s="1114"/>
      <c r="B25" s="1115"/>
      <c r="C25" s="1115"/>
      <c r="D25" s="1115"/>
      <c r="E25" s="1106" t="s">
        <v>15</v>
      </c>
      <c r="F25" s="1107"/>
      <c r="G25" s="595"/>
      <c r="H25" s="596"/>
      <c r="I25" s="595"/>
      <c r="J25" s="596"/>
      <c r="K25" s="750"/>
      <c r="L25" s="1104"/>
      <c r="M25" s="126">
        <v>2</v>
      </c>
      <c r="N25" s="129">
        <f>C37*30</f>
        <v>26760</v>
      </c>
      <c r="O25" s="129">
        <f>D37*30</f>
        <v>24300</v>
      </c>
      <c r="P25" s="126">
        <v>2</v>
      </c>
      <c r="Q25" s="127">
        <f>G$24+K$24+L$24+N25</f>
        <v>99360</v>
      </c>
      <c r="R25" s="127">
        <f>I$24+K$24+L$24+O25</f>
        <v>126900</v>
      </c>
    </row>
    <row r="26" spans="1:18" ht="15.75" customHeight="1">
      <c r="A26" s="1114"/>
      <c r="B26" s="1115"/>
      <c r="C26" s="1115"/>
      <c r="D26" s="1115"/>
      <c r="E26" s="1108"/>
      <c r="F26" s="1109"/>
      <c r="G26" s="595"/>
      <c r="H26" s="596"/>
      <c r="I26" s="595"/>
      <c r="J26" s="596"/>
      <c r="K26" s="750"/>
      <c r="L26" s="1104"/>
      <c r="M26" s="87">
        <v>3</v>
      </c>
      <c r="N26" s="88">
        <f>C39*30</f>
        <v>28620</v>
      </c>
      <c r="O26" s="88">
        <f>D39*30</f>
        <v>26160</v>
      </c>
      <c r="P26" s="87">
        <v>3</v>
      </c>
      <c r="Q26" s="89">
        <f>G$24+K$24+L$24+N26</f>
        <v>101220</v>
      </c>
      <c r="R26" s="89">
        <f>I$24+K$24+L$24+O26</f>
        <v>128760</v>
      </c>
    </row>
    <row r="27" spans="1:18" ht="15.75" customHeight="1">
      <c r="A27" s="1114"/>
      <c r="B27" s="1115"/>
      <c r="C27" s="1115"/>
      <c r="D27" s="1115"/>
      <c r="E27" s="1108"/>
      <c r="F27" s="1109"/>
      <c r="G27" s="595"/>
      <c r="H27" s="596"/>
      <c r="I27" s="595"/>
      <c r="J27" s="596"/>
      <c r="K27" s="750"/>
      <c r="L27" s="1105"/>
      <c r="M27" s="126">
        <v>4</v>
      </c>
      <c r="N27" s="129">
        <f>C41*30</f>
        <v>30300</v>
      </c>
      <c r="O27" s="129">
        <f>D41*30</f>
        <v>27840</v>
      </c>
      <c r="P27" s="126">
        <v>4</v>
      </c>
      <c r="Q27" s="127">
        <f>G$24+K$24+L$24+N27</f>
        <v>102900</v>
      </c>
      <c r="R27" s="127">
        <f>I$24+K$24+L$24+O27</f>
        <v>130440</v>
      </c>
    </row>
    <row r="28" spans="1:18" ht="15.75" customHeight="1" thickBot="1">
      <c r="A28" s="1116"/>
      <c r="B28" s="1117"/>
      <c r="C28" s="1117"/>
      <c r="D28" s="1117"/>
      <c r="E28" s="1110"/>
      <c r="F28" s="1111"/>
      <c r="G28" s="926" t="s">
        <v>53</v>
      </c>
      <c r="H28" s="924"/>
      <c r="I28" s="926" t="s">
        <v>113</v>
      </c>
      <c r="J28" s="924"/>
      <c r="K28" s="94" t="s">
        <v>111</v>
      </c>
      <c r="L28" s="95" t="s">
        <v>61</v>
      </c>
      <c r="M28" s="93">
        <v>5</v>
      </c>
      <c r="N28" s="138">
        <f>C43*30</f>
        <v>31950</v>
      </c>
      <c r="O28" s="138">
        <f>D43*30</f>
        <v>29490</v>
      </c>
      <c r="P28" s="93">
        <v>5</v>
      </c>
      <c r="Q28" s="146">
        <f>G$24+K$24+L$24+N28</f>
        <v>104550</v>
      </c>
      <c r="R28" s="146">
        <f>I$24+K$24+L$24+O28</f>
        <v>132090</v>
      </c>
    </row>
    <row r="29" spans="11:18" ht="14.25" customHeight="1">
      <c r="K29" s="1187" t="s">
        <v>143</v>
      </c>
      <c r="L29" s="1187"/>
      <c r="M29" s="1187"/>
      <c r="N29" s="1187"/>
      <c r="O29" s="1187"/>
      <c r="P29" s="1187"/>
      <c r="Q29" s="1187"/>
      <c r="R29" s="1187"/>
    </row>
    <row r="30" spans="2:20" ht="14.25" customHeight="1" thickBot="1">
      <c r="B30" s="896"/>
      <c r="C30" s="896"/>
      <c r="D30" s="896"/>
      <c r="E30" s="896"/>
      <c r="F30" s="896"/>
      <c r="G30" s="896"/>
      <c r="H30" s="896"/>
      <c r="I30" s="896"/>
      <c r="J30" s="896"/>
      <c r="K30" s="1188"/>
      <c r="L30" s="1188"/>
      <c r="M30" s="1188"/>
      <c r="N30" s="1188"/>
      <c r="O30" s="1188"/>
      <c r="P30" s="1188"/>
      <c r="Q30" s="1188"/>
      <c r="R30" s="1188"/>
      <c r="S30" s="105"/>
      <c r="T30" s="105"/>
    </row>
    <row r="31" spans="2:20" ht="14.25" customHeight="1">
      <c r="B31" s="1233" t="s">
        <v>41</v>
      </c>
      <c r="C31" s="1234"/>
      <c r="D31" s="1235"/>
      <c r="E31" s="120"/>
      <c r="F31" s="1028" t="s">
        <v>127</v>
      </c>
      <c r="G31" s="1029"/>
      <c r="H31" s="1029"/>
      <c r="I31" s="1030"/>
      <c r="J31" s="120"/>
      <c r="K31" s="1034" t="s">
        <v>119</v>
      </c>
      <c r="L31" s="1035"/>
      <c r="M31" s="968" t="s">
        <v>116</v>
      </c>
      <c r="N31" s="969"/>
      <c r="O31" s="969"/>
      <c r="P31" s="968" t="s">
        <v>141</v>
      </c>
      <c r="Q31" s="969"/>
      <c r="R31" s="970"/>
      <c r="S31" s="105"/>
      <c r="T31" s="105"/>
    </row>
    <row r="32" spans="2:20" ht="14.25" customHeight="1" thickBot="1">
      <c r="B32" s="1236"/>
      <c r="C32" s="1237"/>
      <c r="D32" s="1238"/>
      <c r="E32" s="120"/>
      <c r="F32" s="1031"/>
      <c r="G32" s="1032"/>
      <c r="H32" s="1032"/>
      <c r="I32" s="1033"/>
      <c r="J32" s="120"/>
      <c r="K32" s="1204" t="s">
        <v>122</v>
      </c>
      <c r="L32" s="1205"/>
      <c r="M32" s="1206" t="s">
        <v>120</v>
      </c>
      <c r="N32" s="1207"/>
      <c r="O32" s="1207"/>
      <c r="P32" s="1009" t="s">
        <v>131</v>
      </c>
      <c r="Q32" s="1073"/>
      <c r="R32" s="1010"/>
      <c r="S32" s="105"/>
      <c r="T32" s="105"/>
    </row>
    <row r="33" spans="2:20" ht="14.25" customHeight="1">
      <c r="B33" s="663"/>
      <c r="C33" s="664" t="s">
        <v>34</v>
      </c>
      <c r="D33" s="1239" t="s">
        <v>18</v>
      </c>
      <c r="E33" s="105"/>
      <c r="F33" s="968" t="s">
        <v>42</v>
      </c>
      <c r="G33" s="970"/>
      <c r="H33" s="1240" t="s">
        <v>63</v>
      </c>
      <c r="I33" s="1241"/>
      <c r="J33" s="105"/>
      <c r="K33" s="954" t="s">
        <v>142</v>
      </c>
      <c r="L33" s="956"/>
      <c r="M33" s="968" t="s">
        <v>69</v>
      </c>
      <c r="N33" s="969"/>
      <c r="O33" s="970"/>
      <c r="P33" s="1242"/>
      <c r="Q33" s="1243"/>
      <c r="R33" s="1243"/>
      <c r="S33" s="105"/>
      <c r="T33" s="105"/>
    </row>
    <row r="34" spans="2:20" ht="14.25" customHeight="1" thickBot="1">
      <c r="B34" s="663"/>
      <c r="C34" s="664"/>
      <c r="D34" s="1239"/>
      <c r="E34" s="105"/>
      <c r="F34" s="1041" t="s">
        <v>188</v>
      </c>
      <c r="G34" s="1063"/>
      <c r="H34" s="1244" t="s">
        <v>188</v>
      </c>
      <c r="I34" s="1245"/>
      <c r="J34" s="139"/>
      <c r="K34" s="772" t="s">
        <v>181</v>
      </c>
      <c r="L34" s="771"/>
      <c r="M34" s="1009" t="s">
        <v>121</v>
      </c>
      <c r="N34" s="1073"/>
      <c r="O34" s="1073"/>
      <c r="P34" s="1246"/>
      <c r="Q34" s="1247"/>
      <c r="R34" s="1247"/>
      <c r="S34" s="105"/>
      <c r="T34" s="105"/>
    </row>
    <row r="35" spans="2:20" ht="14.25" customHeight="1" thickBot="1">
      <c r="B35" s="677">
        <v>1</v>
      </c>
      <c r="C35" s="1248">
        <v>818</v>
      </c>
      <c r="D35" s="1249">
        <v>739</v>
      </c>
      <c r="E35" s="105"/>
      <c r="F35" s="1009" t="s">
        <v>189</v>
      </c>
      <c r="G35" s="1010"/>
      <c r="H35" s="1250" t="s">
        <v>190</v>
      </c>
      <c r="I35" s="1251"/>
      <c r="J35" s="139"/>
      <c r="K35" s="1252" t="s">
        <v>125</v>
      </c>
      <c r="L35" s="1253"/>
      <c r="M35" s="1254" t="s">
        <v>135</v>
      </c>
      <c r="N35" s="1255"/>
      <c r="O35" s="1256"/>
      <c r="P35" s="1257" t="s">
        <v>160</v>
      </c>
      <c r="Q35" s="1258"/>
      <c r="R35" s="1259"/>
      <c r="S35" s="105"/>
      <c r="T35" s="105"/>
    </row>
    <row r="36" spans="2:20" ht="14.25" customHeight="1" thickBot="1">
      <c r="B36" s="677"/>
      <c r="C36" s="1248"/>
      <c r="D36" s="1249"/>
      <c r="E36" s="105"/>
      <c r="F36" s="1263" t="s">
        <v>193</v>
      </c>
      <c r="G36" s="1263"/>
      <c r="H36" s="1263"/>
      <c r="I36" s="1263"/>
      <c r="J36" s="119"/>
      <c r="K36" s="1009" t="s">
        <v>182</v>
      </c>
      <c r="L36" s="1010"/>
      <c r="M36" s="1009" t="s">
        <v>147</v>
      </c>
      <c r="N36" s="1073"/>
      <c r="O36" s="1010"/>
      <c r="P36" s="1260"/>
      <c r="Q36" s="1261"/>
      <c r="R36" s="1262"/>
      <c r="S36" s="105"/>
      <c r="T36" s="105"/>
    </row>
    <row r="37" spans="2:20" ht="14.25" customHeight="1">
      <c r="B37" s="677">
        <v>2</v>
      </c>
      <c r="C37" s="1248">
        <v>892</v>
      </c>
      <c r="D37" s="1249">
        <v>810</v>
      </c>
      <c r="E37" s="105"/>
      <c r="F37" s="1264"/>
      <c r="G37" s="1264"/>
      <c r="H37" s="1264"/>
      <c r="I37" s="1264"/>
      <c r="J37" s="139"/>
      <c r="K37" s="117" t="s">
        <v>130</v>
      </c>
      <c r="L37" s="121"/>
      <c r="M37" s="122"/>
      <c r="N37" s="117"/>
      <c r="O37" s="122"/>
      <c r="P37" s="1209"/>
      <c r="Q37" s="1209"/>
      <c r="R37" s="1209"/>
      <c r="S37" s="105"/>
      <c r="T37" s="105"/>
    </row>
    <row r="38" spans="2:20" ht="14.25" customHeight="1" thickBot="1">
      <c r="B38" s="677"/>
      <c r="C38" s="1248"/>
      <c r="D38" s="1249"/>
      <c r="E38" s="105"/>
      <c r="F38" s="204"/>
      <c r="G38" s="204"/>
      <c r="H38" s="204"/>
      <c r="I38" s="204"/>
      <c r="J38" s="119"/>
      <c r="K38" s="1247"/>
      <c r="L38" s="1247"/>
      <c r="M38" s="1247"/>
      <c r="N38" s="1247"/>
      <c r="O38" s="1247"/>
      <c r="P38" s="1209"/>
      <c r="Q38" s="1209"/>
      <c r="R38" s="1209"/>
      <c r="S38" s="113"/>
      <c r="T38" s="113"/>
    </row>
    <row r="39" spans="2:20" ht="14.25" customHeight="1" thickBot="1">
      <c r="B39" s="677">
        <v>3</v>
      </c>
      <c r="C39" s="1248">
        <v>954</v>
      </c>
      <c r="D39" s="1249">
        <v>872</v>
      </c>
      <c r="E39" s="105"/>
      <c r="F39" s="1265" t="s">
        <v>149</v>
      </c>
      <c r="G39" s="1265"/>
      <c r="H39" s="1265"/>
      <c r="I39" s="1265"/>
      <c r="J39" s="119"/>
      <c r="K39" s="968" t="s">
        <v>117</v>
      </c>
      <c r="L39" s="970"/>
      <c r="M39" s="968" t="s">
        <v>161</v>
      </c>
      <c r="N39" s="969"/>
      <c r="O39" s="970"/>
      <c r="P39" s="968" t="s">
        <v>128</v>
      </c>
      <c r="Q39" s="969"/>
      <c r="R39" s="970"/>
      <c r="S39" s="105"/>
      <c r="T39" s="105"/>
    </row>
    <row r="40" spans="2:20" ht="14.25" customHeight="1" thickBot="1">
      <c r="B40" s="677"/>
      <c r="C40" s="1248"/>
      <c r="D40" s="1249"/>
      <c r="E40" s="105"/>
      <c r="F40" s="1265" t="s">
        <v>150</v>
      </c>
      <c r="G40" s="1265"/>
      <c r="H40" s="1266" t="s">
        <v>158</v>
      </c>
      <c r="I40" s="1266"/>
      <c r="J40" s="105"/>
      <c r="K40" s="1009" t="s">
        <v>123</v>
      </c>
      <c r="L40" s="1010"/>
      <c r="M40" s="1009" t="s">
        <v>162</v>
      </c>
      <c r="N40" s="1073"/>
      <c r="O40" s="1010"/>
      <c r="P40" s="1267" t="s">
        <v>165</v>
      </c>
      <c r="Q40" s="1268"/>
      <c r="R40" s="1269"/>
      <c r="S40" s="105"/>
      <c r="T40" s="105"/>
    </row>
    <row r="41" spans="2:20" ht="14.25" customHeight="1" thickBot="1">
      <c r="B41" s="677">
        <v>4</v>
      </c>
      <c r="C41" s="1248">
        <v>1010</v>
      </c>
      <c r="D41" s="1249">
        <v>928</v>
      </c>
      <c r="E41" s="105"/>
      <c r="F41" s="1265" t="s">
        <v>151</v>
      </c>
      <c r="G41" s="1265"/>
      <c r="H41" s="1266" t="s">
        <v>154</v>
      </c>
      <c r="I41" s="1266"/>
      <c r="J41" s="105"/>
      <c r="K41" s="968" t="s">
        <v>163</v>
      </c>
      <c r="L41" s="970"/>
      <c r="M41" s="968" t="s">
        <v>167</v>
      </c>
      <c r="N41" s="969"/>
      <c r="O41" s="970"/>
      <c r="P41" s="1009" t="s">
        <v>166</v>
      </c>
      <c r="Q41" s="1073"/>
      <c r="R41" s="1010"/>
      <c r="S41" s="105"/>
      <c r="T41" s="105"/>
    </row>
    <row r="42" spans="2:18" ht="14.25" customHeight="1" thickBot="1">
      <c r="B42" s="677"/>
      <c r="C42" s="1248"/>
      <c r="D42" s="1249"/>
      <c r="F42" s="1265" t="s">
        <v>152</v>
      </c>
      <c r="G42" s="1265"/>
      <c r="H42" s="1265" t="s">
        <v>155</v>
      </c>
      <c r="I42" s="1265"/>
      <c r="K42" s="1270" t="s">
        <v>180</v>
      </c>
      <c r="L42" s="1271"/>
      <c r="M42" s="1009" t="s">
        <v>168</v>
      </c>
      <c r="N42" s="1073"/>
      <c r="O42" s="1010"/>
      <c r="P42" s="968" t="s">
        <v>169</v>
      </c>
      <c r="Q42" s="969"/>
      <c r="R42" s="970"/>
    </row>
    <row r="43" spans="2:18" ht="14.25" customHeight="1">
      <c r="B43" s="677">
        <v>5</v>
      </c>
      <c r="C43" s="1273">
        <v>1065</v>
      </c>
      <c r="D43" s="1249">
        <v>983</v>
      </c>
      <c r="F43" s="1276" t="s">
        <v>153</v>
      </c>
      <c r="G43" s="1277"/>
      <c r="H43" s="1279" t="s">
        <v>156</v>
      </c>
      <c r="I43" s="1280"/>
      <c r="K43" s="968" t="s">
        <v>164</v>
      </c>
      <c r="L43" s="969"/>
      <c r="M43" s="969"/>
      <c r="N43" s="969"/>
      <c r="O43" s="970"/>
      <c r="P43" s="1267" t="s">
        <v>178</v>
      </c>
      <c r="Q43" s="1268"/>
      <c r="R43" s="1269"/>
    </row>
    <row r="44" spans="2:18" ht="14.25" customHeight="1" thickBot="1">
      <c r="B44" s="1272"/>
      <c r="C44" s="1274"/>
      <c r="D44" s="1275"/>
      <c r="F44" s="778"/>
      <c r="G44" s="1278"/>
      <c r="H44" s="1281"/>
      <c r="I44" s="1282"/>
      <c r="K44" s="1270" t="s">
        <v>177</v>
      </c>
      <c r="L44" s="1283"/>
      <c r="M44" s="1283"/>
      <c r="N44" s="1283"/>
      <c r="O44" s="1271"/>
      <c r="P44" s="1009" t="s">
        <v>179</v>
      </c>
      <c r="Q44" s="1073"/>
      <c r="R44" s="1010"/>
    </row>
    <row r="45" spans="6:18" ht="14.25" customHeight="1">
      <c r="F45" s="159"/>
      <c r="G45" s="159"/>
      <c r="H45" s="160"/>
      <c r="I45" s="160"/>
      <c r="K45" s="968" t="s">
        <v>170</v>
      </c>
      <c r="L45" s="970"/>
      <c r="M45" s="968" t="s">
        <v>172</v>
      </c>
      <c r="N45" s="969"/>
      <c r="O45" s="970"/>
      <c r="P45" s="968" t="s">
        <v>174</v>
      </c>
      <c r="Q45" s="969"/>
      <c r="R45" s="970"/>
    </row>
    <row r="46" spans="6:18" ht="14.25" customHeight="1" thickBot="1">
      <c r="F46" s="1287"/>
      <c r="G46" s="1287"/>
      <c r="H46" s="1287"/>
      <c r="I46" s="1287"/>
      <c r="K46" s="1009" t="s">
        <v>171</v>
      </c>
      <c r="L46" s="1010"/>
      <c r="M46" s="1009" t="s">
        <v>173</v>
      </c>
      <c r="N46" s="1073"/>
      <c r="O46" s="1010"/>
      <c r="P46" s="1009" t="s">
        <v>173</v>
      </c>
      <c r="Q46" s="1073"/>
      <c r="R46" s="1010"/>
    </row>
    <row r="47" spans="6:18" ht="14.25" customHeight="1" thickBot="1">
      <c r="F47" s="1287"/>
      <c r="G47" s="1287"/>
      <c r="H47" s="1287"/>
      <c r="I47" s="1287"/>
      <c r="K47" s="1284" t="s">
        <v>183</v>
      </c>
      <c r="L47" s="1285"/>
      <c r="M47" s="1285"/>
      <c r="N47" s="1286"/>
      <c r="O47" s="1284" t="s">
        <v>184</v>
      </c>
      <c r="P47" s="1286"/>
      <c r="Q47" s="156"/>
      <c r="R47" s="156"/>
    </row>
    <row r="48" spans="6:18" ht="14.25" customHeight="1" thickBot="1">
      <c r="F48" s="203"/>
      <c r="G48" s="203"/>
      <c r="H48" s="203"/>
      <c r="I48" s="203"/>
      <c r="K48" s="1284" t="s">
        <v>186</v>
      </c>
      <c r="L48" s="1285"/>
      <c r="M48" s="1285"/>
      <c r="N48" s="1286"/>
      <c r="O48" s="1284" t="s">
        <v>185</v>
      </c>
      <c r="P48" s="1286"/>
      <c r="Q48" s="156"/>
      <c r="R48" s="156"/>
    </row>
    <row r="49" spans="11:18" ht="13.5">
      <c r="K49" s="157"/>
      <c r="L49" s="157"/>
      <c r="M49" s="157"/>
      <c r="N49" s="157"/>
      <c r="O49" s="157"/>
      <c r="P49" s="157"/>
      <c r="Q49" s="156"/>
      <c r="R49" s="156"/>
    </row>
    <row r="50" spans="11:18" ht="13.5">
      <c r="K50" s="946" t="s">
        <v>176</v>
      </c>
      <c r="L50" s="946"/>
      <c r="M50" s="946"/>
      <c r="N50" s="946"/>
      <c r="O50" s="946"/>
      <c r="P50" s="946"/>
      <c r="Q50" s="946"/>
      <c r="R50" s="946"/>
    </row>
    <row r="51" spans="11:18" ht="13.5">
      <c r="K51" s="946"/>
      <c r="L51" s="946"/>
      <c r="M51" s="946"/>
      <c r="N51" s="946"/>
      <c r="O51" s="946"/>
      <c r="P51" s="946"/>
      <c r="Q51" s="946"/>
      <c r="R51" s="946"/>
    </row>
    <row r="52" spans="11:18" ht="13.5">
      <c r="K52" s="946"/>
      <c r="L52" s="946"/>
      <c r="M52" s="946"/>
      <c r="N52" s="946"/>
      <c r="O52" s="946"/>
      <c r="P52" s="946"/>
      <c r="Q52" s="946"/>
      <c r="R52" s="946"/>
    </row>
    <row r="53" spans="11:18" ht="13.5">
      <c r="K53" s="946"/>
      <c r="L53" s="946"/>
      <c r="M53" s="946"/>
      <c r="N53" s="946"/>
      <c r="O53" s="946"/>
      <c r="P53" s="946"/>
      <c r="Q53" s="946"/>
      <c r="R53" s="946"/>
    </row>
    <row r="54" spans="17:18" ht="14.25">
      <c r="Q54" s="72"/>
      <c r="R54" s="71"/>
    </row>
    <row r="55" spans="17:18" ht="14.25">
      <c r="Q55" s="72"/>
      <c r="R55" s="71"/>
    </row>
    <row r="56" spans="17:18" ht="14.25">
      <c r="Q56" s="72"/>
      <c r="R56" s="71"/>
    </row>
    <row r="57" spans="17:18" ht="14.25">
      <c r="Q57" s="72"/>
      <c r="R57" s="71"/>
    </row>
    <row r="58" spans="17:18" ht="13.5">
      <c r="Q58" s="1"/>
      <c r="R58" s="1"/>
    </row>
    <row r="59" spans="17:18" ht="13.5">
      <c r="Q59" s="1"/>
      <c r="R59" s="1"/>
    </row>
    <row r="60" spans="17:18" ht="13.5">
      <c r="Q60" s="1"/>
      <c r="R60" s="1"/>
    </row>
  </sheetData>
  <sheetProtection/>
  <mergeCells count="140">
    <mergeCell ref="K48:N48"/>
    <mergeCell ref="O48:P48"/>
    <mergeCell ref="K50:R53"/>
    <mergeCell ref="F46:I47"/>
    <mergeCell ref="K46:L46"/>
    <mergeCell ref="M46:O46"/>
    <mergeCell ref="P46:R46"/>
    <mergeCell ref="K47:N47"/>
    <mergeCell ref="O47:P47"/>
    <mergeCell ref="P43:R43"/>
    <mergeCell ref="K44:O44"/>
    <mergeCell ref="P44:R44"/>
    <mergeCell ref="K45:L45"/>
    <mergeCell ref="M45:O45"/>
    <mergeCell ref="P45:R45"/>
    <mergeCell ref="B43:B44"/>
    <mergeCell ref="C43:C44"/>
    <mergeCell ref="D43:D44"/>
    <mergeCell ref="F43:G44"/>
    <mergeCell ref="H43:I44"/>
    <mergeCell ref="K43:O43"/>
    <mergeCell ref="M41:O41"/>
    <mergeCell ref="P41:R41"/>
    <mergeCell ref="F42:G42"/>
    <mergeCell ref="H42:I42"/>
    <mergeCell ref="K42:L42"/>
    <mergeCell ref="M42:O42"/>
    <mergeCell ref="P42:R42"/>
    <mergeCell ref="H40:I40"/>
    <mergeCell ref="K40:L40"/>
    <mergeCell ref="M40:O40"/>
    <mergeCell ref="P40:R40"/>
    <mergeCell ref="B41:B42"/>
    <mergeCell ref="C41:C42"/>
    <mergeCell ref="D41:D42"/>
    <mergeCell ref="F41:G41"/>
    <mergeCell ref="H41:I41"/>
    <mergeCell ref="K41:L41"/>
    <mergeCell ref="M38:O38"/>
    <mergeCell ref="P38:R38"/>
    <mergeCell ref="B39:B40"/>
    <mergeCell ref="C39:C40"/>
    <mergeCell ref="D39:D40"/>
    <mergeCell ref="F39:I39"/>
    <mergeCell ref="K39:L39"/>
    <mergeCell ref="M39:O39"/>
    <mergeCell ref="P39:R39"/>
    <mergeCell ref="F40:G40"/>
    <mergeCell ref="M35:O35"/>
    <mergeCell ref="P35:R36"/>
    <mergeCell ref="F36:I37"/>
    <mergeCell ref="K36:L36"/>
    <mergeCell ref="M36:O36"/>
    <mergeCell ref="B37:B38"/>
    <mergeCell ref="C37:C38"/>
    <mergeCell ref="D37:D38"/>
    <mergeCell ref="P37:R37"/>
    <mergeCell ref="K38:L38"/>
    <mergeCell ref="B35:B36"/>
    <mergeCell ref="C35:C36"/>
    <mergeCell ref="D35:D36"/>
    <mergeCell ref="F35:G35"/>
    <mergeCell ref="H35:I35"/>
    <mergeCell ref="K35:L35"/>
    <mergeCell ref="M33:O33"/>
    <mergeCell ref="P33:R33"/>
    <mergeCell ref="F34:G34"/>
    <mergeCell ref="H34:I34"/>
    <mergeCell ref="K34:L34"/>
    <mergeCell ref="M34:O34"/>
    <mergeCell ref="P34:R34"/>
    <mergeCell ref="B33:B34"/>
    <mergeCell ref="C33:C34"/>
    <mergeCell ref="D33:D34"/>
    <mergeCell ref="F33:G33"/>
    <mergeCell ref="H33:I33"/>
    <mergeCell ref="K33:L33"/>
    <mergeCell ref="B31:D32"/>
    <mergeCell ref="F31:I32"/>
    <mergeCell ref="K31:L31"/>
    <mergeCell ref="M31:O31"/>
    <mergeCell ref="P31:R31"/>
    <mergeCell ref="K32:L32"/>
    <mergeCell ref="M32:O32"/>
    <mergeCell ref="P32:R32"/>
    <mergeCell ref="L24:L27"/>
    <mergeCell ref="E25:F28"/>
    <mergeCell ref="G28:H28"/>
    <mergeCell ref="I28:J28"/>
    <mergeCell ref="K29:R30"/>
    <mergeCell ref="B30:D30"/>
    <mergeCell ref="E30:F30"/>
    <mergeCell ref="G30:H30"/>
    <mergeCell ref="I30:J30"/>
    <mergeCell ref="L19:L22"/>
    <mergeCell ref="E20:F23"/>
    <mergeCell ref="B23:D23"/>
    <mergeCell ref="G23:H23"/>
    <mergeCell ref="I23:J23"/>
    <mergeCell ref="A24:D28"/>
    <mergeCell ref="E24:F24"/>
    <mergeCell ref="G24:H27"/>
    <mergeCell ref="I24:J27"/>
    <mergeCell ref="K24:K27"/>
    <mergeCell ref="G18:H18"/>
    <mergeCell ref="I18:J18"/>
    <mergeCell ref="E19:F19"/>
    <mergeCell ref="G19:H22"/>
    <mergeCell ref="I19:J22"/>
    <mergeCell ref="K19:K22"/>
    <mergeCell ref="K9:K12"/>
    <mergeCell ref="L9:L12"/>
    <mergeCell ref="E10:F13"/>
    <mergeCell ref="B13:D13"/>
    <mergeCell ref="I13:J13"/>
    <mergeCell ref="E14:F14"/>
    <mergeCell ref="G14:H17"/>
    <mergeCell ref="I14:J17"/>
    <mergeCell ref="K14:K17"/>
    <mergeCell ref="L14:L17"/>
    <mergeCell ref="G8:H8"/>
    <mergeCell ref="I8:J8"/>
    <mergeCell ref="A9:A23"/>
    <mergeCell ref="E9:F9"/>
    <mergeCell ref="G9:H13"/>
    <mergeCell ref="I9:J12"/>
    <mergeCell ref="E15:F18"/>
    <mergeCell ref="B16:D16"/>
    <mergeCell ref="B17:D17"/>
    <mergeCell ref="B18:D18"/>
    <mergeCell ref="A2:R2"/>
    <mergeCell ref="M5:R5"/>
    <mergeCell ref="A6:D8"/>
    <mergeCell ref="E6:F8"/>
    <mergeCell ref="K6:K8"/>
    <mergeCell ref="M6:O6"/>
    <mergeCell ref="P6:R7"/>
    <mergeCell ref="G7:H7"/>
    <mergeCell ref="I7:J7"/>
    <mergeCell ref="L7:L8"/>
  </mergeCells>
  <printOptions horizontalCentered="1" verticalCentered="1"/>
  <pageMargins left="0.1968503937007874" right="0.35433070866141736" top="0.1968503937007874" bottom="0.1968503937007874" header="0.1968503937007874" footer="0.1968503937007874"/>
  <pageSetup horizontalDpi="600" verticalDpi="600" orientation="landscape" paperSize="9" scale="75" r:id="rId2"/>
  <drawing r:id="rId1"/>
</worksheet>
</file>

<file path=xl/worksheets/sheet17.xml><?xml version="1.0" encoding="utf-8"?>
<worksheet xmlns="http://schemas.openxmlformats.org/spreadsheetml/2006/main" xmlns:r="http://schemas.openxmlformats.org/officeDocument/2006/relationships">
  <dimension ref="A1:U60"/>
  <sheetViews>
    <sheetView view="pageLayout" zoomScale="90" zoomScaleSheetLayoutView="85" zoomScalePageLayoutView="90" workbookViewId="0" topLeftCell="A22">
      <selection activeCell="F49" sqref="F49"/>
    </sheetView>
  </sheetViews>
  <sheetFormatPr defaultColWidth="9.00390625" defaultRowHeight="13.5"/>
  <cols>
    <col min="1" max="1" width="6.75390625" style="0" customWidth="1"/>
    <col min="3" max="3" width="10.25390625" style="0" customWidth="1"/>
    <col min="4" max="4" width="12.75390625" style="0" customWidth="1"/>
    <col min="5" max="5" width="8.375" style="0" customWidth="1"/>
    <col min="6" max="6" width="8.50390625" style="0" customWidth="1"/>
    <col min="8" max="8" width="8.375" style="0" customWidth="1"/>
    <col min="9" max="9" width="9.50390625" style="0" customWidth="1"/>
    <col min="10" max="10" width="7.25390625" style="0" customWidth="1"/>
    <col min="11" max="11" width="15.875" style="0" customWidth="1"/>
    <col min="12" max="12" width="13.875" style="0" customWidth="1"/>
    <col min="13" max="13" width="3.875" style="0" customWidth="1"/>
    <col min="14" max="14" width="12.875" style="0" customWidth="1"/>
    <col min="15" max="15" width="11.625" style="0" customWidth="1"/>
    <col min="16" max="16" width="4.125" style="0" customWidth="1"/>
    <col min="17" max="17" width="13.125" style="0" customWidth="1"/>
    <col min="18" max="18" width="13.25390625" style="0" customWidth="1"/>
  </cols>
  <sheetData>
    <row r="1" ht="13.5">
      <c r="A1" t="s">
        <v>148</v>
      </c>
    </row>
    <row r="2" spans="1:18" ht="33.75" customHeight="1">
      <c r="A2" s="1158" t="s">
        <v>194</v>
      </c>
      <c r="B2" s="1158"/>
      <c r="C2" s="1158"/>
      <c r="D2" s="1158"/>
      <c r="E2" s="1158"/>
      <c r="F2" s="1158"/>
      <c r="G2" s="1158"/>
      <c r="H2" s="1158"/>
      <c r="I2" s="1158"/>
      <c r="J2" s="1158"/>
      <c r="K2" s="1158"/>
      <c r="L2" s="1158"/>
      <c r="M2" s="1158"/>
      <c r="N2" s="1158"/>
      <c r="O2" s="1158"/>
      <c r="P2" s="1158"/>
      <c r="Q2" s="1158"/>
      <c r="R2" s="1158"/>
    </row>
    <row r="3" spans="1:18" ht="25.5" customHeight="1">
      <c r="A3" s="49" t="s">
        <v>132</v>
      </c>
      <c r="M3" s="151"/>
      <c r="N3" s="151"/>
      <c r="O3" s="151"/>
      <c r="P3" s="151"/>
      <c r="Q3" s="151"/>
      <c r="R3" s="151"/>
    </row>
    <row r="4" spans="1:21" ht="18.75" customHeight="1">
      <c r="A4" s="155" t="s">
        <v>157</v>
      </c>
      <c r="B4" s="150"/>
      <c r="C4" s="150"/>
      <c r="D4" s="150"/>
      <c r="E4" s="150"/>
      <c r="F4" s="150"/>
      <c r="G4" s="150"/>
      <c r="H4" s="150"/>
      <c r="I4" s="150"/>
      <c r="J4" s="150"/>
      <c r="K4" s="150"/>
      <c r="L4" s="153"/>
      <c r="M4" s="153"/>
      <c r="N4" s="153"/>
      <c r="O4" s="153"/>
      <c r="P4" s="153"/>
      <c r="Q4" s="153"/>
      <c r="R4" s="152"/>
      <c r="S4" s="3"/>
      <c r="T4" s="3"/>
      <c r="U4" s="1"/>
    </row>
    <row r="5" spans="12:21" ht="14.25" customHeight="1" thickBot="1">
      <c r="L5" s="154"/>
      <c r="M5" s="1225" t="s">
        <v>146</v>
      </c>
      <c r="N5" s="1225"/>
      <c r="O5" s="1225"/>
      <c r="P5" s="1225"/>
      <c r="Q5" s="1225"/>
      <c r="R5" s="1225"/>
      <c r="S5" s="3"/>
      <c r="T5" s="1"/>
      <c r="U5" s="3"/>
    </row>
    <row r="6" spans="1:18" ht="15.75" customHeight="1" thickBot="1">
      <c r="A6" s="1160" t="s">
        <v>1</v>
      </c>
      <c r="B6" s="1161"/>
      <c r="C6" s="1161"/>
      <c r="D6" s="1161"/>
      <c r="E6" s="1164" t="s">
        <v>10</v>
      </c>
      <c r="F6" s="1165"/>
      <c r="G6" s="73" t="s">
        <v>16</v>
      </c>
      <c r="H6" s="74"/>
      <c r="I6" s="74"/>
      <c r="J6" s="75"/>
      <c r="K6" s="1170" t="s">
        <v>19</v>
      </c>
      <c r="L6" s="76" t="s">
        <v>28</v>
      </c>
      <c r="M6" s="1218" t="s">
        <v>144</v>
      </c>
      <c r="N6" s="1219"/>
      <c r="O6" s="1220"/>
      <c r="P6" s="1147" t="s">
        <v>33</v>
      </c>
      <c r="Q6" s="1148"/>
      <c r="R6" s="1149"/>
    </row>
    <row r="7" spans="1:18" ht="15.75" customHeight="1" thickBot="1">
      <c r="A7" s="1162"/>
      <c r="B7" s="1163"/>
      <c r="C7" s="1163"/>
      <c r="D7" s="1163"/>
      <c r="E7" s="1166"/>
      <c r="F7" s="1167"/>
      <c r="G7" s="578" t="s">
        <v>67</v>
      </c>
      <c r="H7" s="579"/>
      <c r="I7" s="578" t="s">
        <v>18</v>
      </c>
      <c r="J7" s="579"/>
      <c r="K7" s="572"/>
      <c r="L7" s="1153" t="s">
        <v>29</v>
      </c>
      <c r="M7" s="77"/>
      <c r="N7" s="78" t="s">
        <v>34</v>
      </c>
      <c r="O7" s="79" t="s">
        <v>18</v>
      </c>
      <c r="P7" s="1150"/>
      <c r="Q7" s="1151"/>
      <c r="R7" s="1152"/>
    </row>
    <row r="8" spans="1:18" ht="15.75" customHeight="1" thickBot="1">
      <c r="A8" s="1162"/>
      <c r="B8" s="1163"/>
      <c r="C8" s="1163"/>
      <c r="D8" s="1163"/>
      <c r="E8" s="1168"/>
      <c r="F8" s="1169"/>
      <c r="G8" s="1155" t="s">
        <v>17</v>
      </c>
      <c r="H8" s="1156"/>
      <c r="I8" s="1155" t="s">
        <v>17</v>
      </c>
      <c r="J8" s="1156"/>
      <c r="K8" s="1171"/>
      <c r="L8" s="1154"/>
      <c r="M8" s="80" t="s">
        <v>62</v>
      </c>
      <c r="N8" s="81" t="s">
        <v>39</v>
      </c>
      <c r="O8" s="82" t="s">
        <v>39</v>
      </c>
      <c r="P8" s="83" t="s">
        <v>62</v>
      </c>
      <c r="Q8" s="84" t="s">
        <v>34</v>
      </c>
      <c r="R8" s="85" t="s">
        <v>18</v>
      </c>
    </row>
    <row r="9" spans="1:18" ht="15.75" customHeight="1" thickTop="1">
      <c r="A9" s="1173" t="s">
        <v>32</v>
      </c>
      <c r="B9" s="96" t="s">
        <v>2</v>
      </c>
      <c r="C9" s="97"/>
      <c r="D9" s="98"/>
      <c r="E9" s="1120" t="s">
        <v>11</v>
      </c>
      <c r="F9" s="1121"/>
      <c r="G9" s="1122" t="s">
        <v>20</v>
      </c>
      <c r="H9" s="1123"/>
      <c r="I9" s="1040">
        <v>14700</v>
      </c>
      <c r="J9" s="1037"/>
      <c r="K9" s="1142">
        <v>9000</v>
      </c>
      <c r="L9" s="1143">
        <v>12000</v>
      </c>
      <c r="M9" s="123">
        <v>1</v>
      </c>
      <c r="N9" s="131">
        <f>C35*30</f>
        <v>24540</v>
      </c>
      <c r="O9" s="131">
        <f>D35*30</f>
        <v>22170</v>
      </c>
      <c r="P9" s="124">
        <v>1</v>
      </c>
      <c r="Q9" s="125">
        <f>K$9+L$9+N9</f>
        <v>45540</v>
      </c>
      <c r="R9" s="125">
        <f>I$9+K$9+L$9+O9</f>
        <v>57870</v>
      </c>
    </row>
    <row r="10" spans="1:18" ht="15.75" customHeight="1">
      <c r="A10" s="1174"/>
      <c r="B10" s="99"/>
      <c r="C10" s="100"/>
      <c r="D10" s="101"/>
      <c r="E10" s="1106" t="s">
        <v>12</v>
      </c>
      <c r="F10" s="1144"/>
      <c r="G10" s="894"/>
      <c r="H10" s="895"/>
      <c r="I10" s="595"/>
      <c r="J10" s="596"/>
      <c r="K10" s="619"/>
      <c r="L10" s="1104"/>
      <c r="M10" s="133">
        <v>2</v>
      </c>
      <c r="N10" s="134">
        <f>C37*30</f>
        <v>26760</v>
      </c>
      <c r="O10" s="134">
        <f>D37*30</f>
        <v>24300</v>
      </c>
      <c r="P10" s="133">
        <v>2</v>
      </c>
      <c r="Q10" s="135">
        <f>K$9+L$9+N10</f>
        <v>47760</v>
      </c>
      <c r="R10" s="135">
        <f>I$9+K$9+L$9+O10</f>
        <v>60000</v>
      </c>
    </row>
    <row r="11" spans="1:18" ht="15.75" customHeight="1">
      <c r="A11" s="1174"/>
      <c r="B11" s="102" t="s">
        <v>3</v>
      </c>
      <c r="C11" s="101"/>
      <c r="D11" s="101"/>
      <c r="E11" s="1108"/>
      <c r="F11" s="1145"/>
      <c r="G11" s="894"/>
      <c r="H11" s="895"/>
      <c r="I11" s="595"/>
      <c r="J11" s="596"/>
      <c r="K11" s="619"/>
      <c r="L11" s="1104"/>
      <c r="M11" s="126">
        <v>3</v>
      </c>
      <c r="N11" s="129">
        <f>C39*30</f>
        <v>28620</v>
      </c>
      <c r="O11" s="129">
        <f>D39*30</f>
        <v>26160</v>
      </c>
      <c r="P11" s="126">
        <v>3</v>
      </c>
      <c r="Q11" s="127">
        <f>K$9+L$9+N11</f>
        <v>49620</v>
      </c>
      <c r="R11" s="127">
        <f>I$9+K$9+L$9+O11</f>
        <v>61860</v>
      </c>
    </row>
    <row r="12" spans="1:18" ht="15.75" customHeight="1">
      <c r="A12" s="1174"/>
      <c r="B12" s="102"/>
      <c r="C12" s="101"/>
      <c r="D12" s="101"/>
      <c r="E12" s="1108"/>
      <c r="F12" s="1145"/>
      <c r="G12" s="894"/>
      <c r="H12" s="895"/>
      <c r="I12" s="595"/>
      <c r="J12" s="596"/>
      <c r="K12" s="619"/>
      <c r="L12" s="1105"/>
      <c r="M12" s="133">
        <v>4</v>
      </c>
      <c r="N12" s="134">
        <f>C41*30</f>
        <v>30300</v>
      </c>
      <c r="O12" s="134">
        <f>D41*30</f>
        <v>27840</v>
      </c>
      <c r="P12" s="133">
        <v>4</v>
      </c>
      <c r="Q12" s="135">
        <f>K$9+L$9+N12</f>
        <v>51300</v>
      </c>
      <c r="R12" s="135">
        <f>I$9+K$9+L$9+O12</f>
        <v>63540</v>
      </c>
    </row>
    <row r="13" spans="1:18" ht="15.75" customHeight="1" thickBot="1">
      <c r="A13" s="1174"/>
      <c r="B13" s="1226" t="s">
        <v>115</v>
      </c>
      <c r="C13" s="1227"/>
      <c r="D13" s="1228"/>
      <c r="E13" s="1110"/>
      <c r="F13" s="1146"/>
      <c r="G13" s="894"/>
      <c r="H13" s="895"/>
      <c r="I13" s="888" t="s">
        <v>54</v>
      </c>
      <c r="J13" s="889"/>
      <c r="K13" s="66" t="s">
        <v>57</v>
      </c>
      <c r="L13" s="90" t="s">
        <v>61</v>
      </c>
      <c r="M13" s="128">
        <v>5</v>
      </c>
      <c r="N13" s="132">
        <f>C43*30</f>
        <v>31950</v>
      </c>
      <c r="O13" s="132">
        <f>D43*30</f>
        <v>29490</v>
      </c>
      <c r="P13" s="128">
        <v>5</v>
      </c>
      <c r="Q13" s="144">
        <f>K$9+L$9+N13</f>
        <v>52950</v>
      </c>
      <c r="R13" s="130">
        <f>I$9+K$9+L$9+O13</f>
        <v>65190</v>
      </c>
    </row>
    <row r="14" spans="1:18" ht="15.75" customHeight="1">
      <c r="A14" s="1174"/>
      <c r="B14" s="103" t="s">
        <v>4</v>
      </c>
      <c r="C14" s="104"/>
      <c r="D14" s="111"/>
      <c r="E14" s="744" t="s">
        <v>11</v>
      </c>
      <c r="F14" s="745"/>
      <c r="G14" s="1134">
        <v>11100</v>
      </c>
      <c r="H14" s="1135"/>
      <c r="I14" s="1134">
        <v>14700</v>
      </c>
      <c r="J14" s="1135"/>
      <c r="K14" s="1138">
        <v>11700</v>
      </c>
      <c r="L14" s="1103">
        <v>12000</v>
      </c>
      <c r="M14" s="86">
        <v>1</v>
      </c>
      <c r="N14" s="137">
        <f>C35*30</f>
        <v>24540</v>
      </c>
      <c r="O14" s="137">
        <f>D35*30</f>
        <v>22170</v>
      </c>
      <c r="P14" s="86">
        <v>1</v>
      </c>
      <c r="Q14" s="145">
        <f>G$14+K$14+L$14+N14</f>
        <v>59340</v>
      </c>
      <c r="R14" s="145">
        <f>I$14+K$14+L$14+O14</f>
        <v>60570</v>
      </c>
    </row>
    <row r="15" spans="1:18" ht="15.75" customHeight="1">
      <c r="A15" s="1174"/>
      <c r="B15" s="102" t="s">
        <v>5</v>
      </c>
      <c r="C15" s="101"/>
      <c r="D15" s="112"/>
      <c r="E15" s="1106" t="s">
        <v>13</v>
      </c>
      <c r="F15" s="1107"/>
      <c r="G15" s="595"/>
      <c r="H15" s="596"/>
      <c r="I15" s="595"/>
      <c r="J15" s="596"/>
      <c r="K15" s="619"/>
      <c r="L15" s="1104"/>
      <c r="M15" s="126">
        <v>2</v>
      </c>
      <c r="N15" s="129">
        <f>C37*30</f>
        <v>26760</v>
      </c>
      <c r="O15" s="129">
        <f>D37*30</f>
        <v>24300</v>
      </c>
      <c r="P15" s="126">
        <v>2</v>
      </c>
      <c r="Q15" s="127">
        <f>G$14+K$14+L$14+N15</f>
        <v>61560</v>
      </c>
      <c r="R15" s="127">
        <f>I$14+K$14+L$14+O15</f>
        <v>62700</v>
      </c>
    </row>
    <row r="16" spans="1:18" ht="15.75" customHeight="1">
      <c r="A16" s="1174"/>
      <c r="B16" s="1124"/>
      <c r="C16" s="896"/>
      <c r="D16" s="1125"/>
      <c r="E16" s="1108"/>
      <c r="F16" s="1109"/>
      <c r="G16" s="595"/>
      <c r="H16" s="596"/>
      <c r="I16" s="595"/>
      <c r="J16" s="596"/>
      <c r="K16" s="619"/>
      <c r="L16" s="1104"/>
      <c r="M16" s="87">
        <v>3</v>
      </c>
      <c r="N16" s="88">
        <f>C39*30</f>
        <v>28620</v>
      </c>
      <c r="O16" s="88">
        <f>D39*30</f>
        <v>26160</v>
      </c>
      <c r="P16" s="87">
        <v>3</v>
      </c>
      <c r="Q16" s="89">
        <f>G$14+K$14+L$14+N16</f>
        <v>63420</v>
      </c>
      <c r="R16" s="89">
        <f>I$14+K$14+L$14+O16</f>
        <v>64560</v>
      </c>
    </row>
    <row r="17" spans="1:18" ht="15.75" customHeight="1">
      <c r="A17" s="1174"/>
      <c r="B17" s="1126"/>
      <c r="C17" s="600"/>
      <c r="D17" s="1127"/>
      <c r="E17" s="1108"/>
      <c r="F17" s="1109"/>
      <c r="G17" s="595"/>
      <c r="H17" s="596"/>
      <c r="I17" s="595"/>
      <c r="J17" s="596"/>
      <c r="K17" s="619"/>
      <c r="L17" s="1105"/>
      <c r="M17" s="126">
        <v>4</v>
      </c>
      <c r="N17" s="129">
        <f>C41*30</f>
        <v>30300</v>
      </c>
      <c r="O17" s="129">
        <f>D41*30</f>
        <v>27840</v>
      </c>
      <c r="P17" s="126">
        <v>4</v>
      </c>
      <c r="Q17" s="127">
        <f>G$14+K$14+L$14+N17</f>
        <v>65100</v>
      </c>
      <c r="R17" s="127">
        <f>I$14+K$14+L$14+O17</f>
        <v>66240</v>
      </c>
    </row>
    <row r="18" spans="1:18" ht="15.75" customHeight="1" thickBot="1">
      <c r="A18" s="1174"/>
      <c r="B18" s="1226" t="s">
        <v>114</v>
      </c>
      <c r="C18" s="1227"/>
      <c r="D18" s="1228"/>
      <c r="E18" s="1110"/>
      <c r="F18" s="1111"/>
      <c r="G18" s="1229" t="s">
        <v>138</v>
      </c>
      <c r="H18" s="1230"/>
      <c r="I18" s="926" t="s">
        <v>54</v>
      </c>
      <c r="J18" s="924"/>
      <c r="K18" s="91" t="s">
        <v>58</v>
      </c>
      <c r="L18" s="92" t="s">
        <v>61</v>
      </c>
      <c r="M18" s="93">
        <v>5</v>
      </c>
      <c r="N18" s="148">
        <f>C43*30</f>
        <v>31950</v>
      </c>
      <c r="O18" s="148">
        <f>D43*30</f>
        <v>29490</v>
      </c>
      <c r="P18" s="93">
        <v>5</v>
      </c>
      <c r="Q18" s="149">
        <f>G$14+K$14+L$14+N18</f>
        <v>66750</v>
      </c>
      <c r="R18" s="149">
        <f>I$14+K$14+L$14+O18</f>
        <v>67890</v>
      </c>
    </row>
    <row r="19" spans="1:18" ht="15.75" customHeight="1">
      <c r="A19" s="1174"/>
      <c r="B19" s="102" t="s">
        <v>6</v>
      </c>
      <c r="C19" s="101"/>
      <c r="D19" s="101"/>
      <c r="E19" s="1136" t="s">
        <v>11</v>
      </c>
      <c r="F19" s="1137"/>
      <c r="G19" s="595">
        <v>11100</v>
      </c>
      <c r="H19" s="596"/>
      <c r="I19" s="595">
        <v>39300</v>
      </c>
      <c r="J19" s="596"/>
      <c r="K19" s="619">
        <v>19500</v>
      </c>
      <c r="L19" s="1104">
        <v>12000</v>
      </c>
      <c r="M19" s="123">
        <v>1</v>
      </c>
      <c r="N19" s="131">
        <f>C35*30</f>
        <v>24540</v>
      </c>
      <c r="O19" s="147">
        <f>D35*30</f>
        <v>22170</v>
      </c>
      <c r="P19" s="123">
        <v>1</v>
      </c>
      <c r="Q19" s="130">
        <f>G$19+K$19+L$19+N19</f>
        <v>67140</v>
      </c>
      <c r="R19" s="130">
        <f>I$19+K$19+L$19+O19</f>
        <v>92970</v>
      </c>
    </row>
    <row r="20" spans="1:18" ht="15.75" customHeight="1">
      <c r="A20" s="1174"/>
      <c r="B20" s="102" t="s">
        <v>137</v>
      </c>
      <c r="C20" s="101"/>
      <c r="D20" s="101"/>
      <c r="E20" s="1106" t="s">
        <v>14</v>
      </c>
      <c r="F20" s="1107"/>
      <c r="G20" s="595"/>
      <c r="H20" s="596"/>
      <c r="I20" s="595"/>
      <c r="J20" s="596"/>
      <c r="K20" s="619"/>
      <c r="L20" s="1104"/>
      <c r="M20" s="133">
        <v>2</v>
      </c>
      <c r="N20" s="134">
        <f>C37*30</f>
        <v>26760</v>
      </c>
      <c r="O20" s="134">
        <f>D37*30</f>
        <v>24300</v>
      </c>
      <c r="P20" s="133">
        <v>2</v>
      </c>
      <c r="Q20" s="136">
        <f>G$19+K$19+L$19+N20</f>
        <v>69360</v>
      </c>
      <c r="R20" s="136">
        <f>I$19+K$19+L$19+O20</f>
        <v>95100</v>
      </c>
    </row>
    <row r="21" spans="1:18" ht="15.75" customHeight="1">
      <c r="A21" s="1174"/>
      <c r="B21" s="102" t="s">
        <v>8</v>
      </c>
      <c r="C21" s="101"/>
      <c r="D21" s="101"/>
      <c r="E21" s="1108"/>
      <c r="F21" s="1109"/>
      <c r="G21" s="595"/>
      <c r="H21" s="596"/>
      <c r="I21" s="595"/>
      <c r="J21" s="596"/>
      <c r="K21" s="619"/>
      <c r="L21" s="1104"/>
      <c r="M21" s="126">
        <v>3</v>
      </c>
      <c r="N21" s="129">
        <f>C39*30</f>
        <v>28620</v>
      </c>
      <c r="O21" s="129">
        <f>D39*30</f>
        <v>26160</v>
      </c>
      <c r="P21" s="126">
        <v>3</v>
      </c>
      <c r="Q21" s="130">
        <f>G$19+K$19+L$19+N21</f>
        <v>71220</v>
      </c>
      <c r="R21" s="130">
        <f>I$19+K$19+L$19+O21</f>
        <v>96960</v>
      </c>
    </row>
    <row r="22" spans="1:18" ht="15.75" customHeight="1">
      <c r="A22" s="1174"/>
      <c r="B22" s="102"/>
      <c r="C22" s="101"/>
      <c r="D22" s="101"/>
      <c r="E22" s="1108"/>
      <c r="F22" s="1109"/>
      <c r="G22" s="595"/>
      <c r="H22" s="596"/>
      <c r="I22" s="595"/>
      <c r="J22" s="596"/>
      <c r="K22" s="619"/>
      <c r="L22" s="1105"/>
      <c r="M22" s="133">
        <v>4</v>
      </c>
      <c r="N22" s="134">
        <f>C41*30</f>
        <v>30300</v>
      </c>
      <c r="O22" s="134">
        <f>D41*30</f>
        <v>27840</v>
      </c>
      <c r="P22" s="87">
        <v>4</v>
      </c>
      <c r="Q22" s="136">
        <f>G$19+K$19+L$19+N22</f>
        <v>72900</v>
      </c>
      <c r="R22" s="136">
        <f>I$19+K$19+L$19+O22</f>
        <v>98640</v>
      </c>
    </row>
    <row r="23" spans="1:18" ht="15.75" customHeight="1" thickBot="1">
      <c r="A23" s="1174"/>
      <c r="B23" s="1226" t="s">
        <v>114</v>
      </c>
      <c r="C23" s="1227"/>
      <c r="D23" s="1228"/>
      <c r="E23" s="1108"/>
      <c r="F23" s="1109"/>
      <c r="G23" s="1231" t="s">
        <v>138</v>
      </c>
      <c r="H23" s="1232"/>
      <c r="I23" s="888" t="s">
        <v>112</v>
      </c>
      <c r="J23" s="889"/>
      <c r="K23" s="66" t="s">
        <v>59</v>
      </c>
      <c r="L23" s="90" t="s">
        <v>61</v>
      </c>
      <c r="M23" s="128">
        <v>5</v>
      </c>
      <c r="N23" s="132">
        <f>C43*30</f>
        <v>31950</v>
      </c>
      <c r="O23" s="132">
        <f>D43*30</f>
        <v>29490</v>
      </c>
      <c r="P23" s="128">
        <v>5</v>
      </c>
      <c r="Q23" s="130">
        <f>G$19+K$19+L$19+N23</f>
        <v>74550</v>
      </c>
      <c r="R23" s="130">
        <f>I$19+K$19+L$19+O23</f>
        <v>100290</v>
      </c>
    </row>
    <row r="24" spans="1:18" ht="15.75" customHeight="1">
      <c r="A24" s="1112" t="s">
        <v>9</v>
      </c>
      <c r="B24" s="1113"/>
      <c r="C24" s="1113"/>
      <c r="D24" s="1113"/>
      <c r="E24" s="744" t="s">
        <v>11</v>
      </c>
      <c r="F24" s="745"/>
      <c r="G24" s="1134">
        <v>19200</v>
      </c>
      <c r="H24" s="1135"/>
      <c r="I24" s="1134">
        <v>49200</v>
      </c>
      <c r="J24" s="1135"/>
      <c r="K24" s="1102">
        <v>41400</v>
      </c>
      <c r="L24" s="1103">
        <v>12000</v>
      </c>
      <c r="M24" s="86">
        <v>1</v>
      </c>
      <c r="N24" s="137">
        <f>C35*30</f>
        <v>24540</v>
      </c>
      <c r="O24" s="137">
        <f>D35*30</f>
        <v>22170</v>
      </c>
      <c r="P24" s="86">
        <v>1</v>
      </c>
      <c r="Q24" s="145">
        <f>G$24+K$24+L$24+N24</f>
        <v>97140</v>
      </c>
      <c r="R24" s="145">
        <f>I$24+K$24+L$24+O24</f>
        <v>124770</v>
      </c>
    </row>
    <row r="25" spans="1:18" ht="15.75" customHeight="1">
      <c r="A25" s="1114"/>
      <c r="B25" s="1115"/>
      <c r="C25" s="1115"/>
      <c r="D25" s="1115"/>
      <c r="E25" s="1106" t="s">
        <v>15</v>
      </c>
      <c r="F25" s="1107"/>
      <c r="G25" s="595"/>
      <c r="H25" s="596"/>
      <c r="I25" s="595"/>
      <c r="J25" s="596"/>
      <c r="K25" s="750"/>
      <c r="L25" s="1104"/>
      <c r="M25" s="126">
        <v>2</v>
      </c>
      <c r="N25" s="129">
        <f>C37*30</f>
        <v>26760</v>
      </c>
      <c r="O25" s="129">
        <f>D37*30</f>
        <v>24300</v>
      </c>
      <c r="P25" s="126">
        <v>2</v>
      </c>
      <c r="Q25" s="127">
        <f>G$24+K$24+L$24+N25</f>
        <v>99360</v>
      </c>
      <c r="R25" s="127">
        <f>I$24+K$24+L$24+O25</f>
        <v>126900</v>
      </c>
    </row>
    <row r="26" spans="1:18" ht="15.75" customHeight="1">
      <c r="A26" s="1114"/>
      <c r="B26" s="1115"/>
      <c r="C26" s="1115"/>
      <c r="D26" s="1115"/>
      <c r="E26" s="1108"/>
      <c r="F26" s="1109"/>
      <c r="G26" s="595"/>
      <c r="H26" s="596"/>
      <c r="I26" s="595"/>
      <c r="J26" s="596"/>
      <c r="K26" s="750"/>
      <c r="L26" s="1104"/>
      <c r="M26" s="87">
        <v>3</v>
      </c>
      <c r="N26" s="88">
        <f>C39*30</f>
        <v>28620</v>
      </c>
      <c r="O26" s="88">
        <f>D39*30</f>
        <v>26160</v>
      </c>
      <c r="P26" s="87">
        <v>3</v>
      </c>
      <c r="Q26" s="89">
        <f>G$24+K$24+L$24+N26</f>
        <v>101220</v>
      </c>
      <c r="R26" s="89">
        <f>I$24+K$24+L$24+O26</f>
        <v>128760</v>
      </c>
    </row>
    <row r="27" spans="1:18" ht="15.75" customHeight="1">
      <c r="A27" s="1114"/>
      <c r="B27" s="1115"/>
      <c r="C27" s="1115"/>
      <c r="D27" s="1115"/>
      <c r="E27" s="1108"/>
      <c r="F27" s="1109"/>
      <c r="G27" s="595"/>
      <c r="H27" s="596"/>
      <c r="I27" s="595"/>
      <c r="J27" s="596"/>
      <c r="K27" s="750"/>
      <c r="L27" s="1105"/>
      <c r="M27" s="126">
        <v>4</v>
      </c>
      <c r="N27" s="129">
        <f>C41*30</f>
        <v>30300</v>
      </c>
      <c r="O27" s="129">
        <f>D41*30</f>
        <v>27840</v>
      </c>
      <c r="P27" s="126">
        <v>4</v>
      </c>
      <c r="Q27" s="127">
        <f>G$24+K$24+L$24+N27</f>
        <v>102900</v>
      </c>
      <c r="R27" s="127">
        <f>I$24+K$24+L$24+O27</f>
        <v>130440</v>
      </c>
    </row>
    <row r="28" spans="1:18" ht="15.75" customHeight="1" thickBot="1">
      <c r="A28" s="1116"/>
      <c r="B28" s="1117"/>
      <c r="C28" s="1117"/>
      <c r="D28" s="1117"/>
      <c r="E28" s="1110"/>
      <c r="F28" s="1111"/>
      <c r="G28" s="926" t="s">
        <v>53</v>
      </c>
      <c r="H28" s="924"/>
      <c r="I28" s="926" t="s">
        <v>113</v>
      </c>
      <c r="J28" s="924"/>
      <c r="K28" s="94" t="s">
        <v>111</v>
      </c>
      <c r="L28" s="95" t="s">
        <v>61</v>
      </c>
      <c r="M28" s="93">
        <v>5</v>
      </c>
      <c r="N28" s="138">
        <f>C43*30</f>
        <v>31950</v>
      </c>
      <c r="O28" s="138">
        <f>D43*30</f>
        <v>29490</v>
      </c>
      <c r="P28" s="93">
        <v>5</v>
      </c>
      <c r="Q28" s="146">
        <f>G$24+K$24+L$24+N28</f>
        <v>104550</v>
      </c>
      <c r="R28" s="146">
        <f>I$24+K$24+L$24+O28</f>
        <v>132090</v>
      </c>
    </row>
    <row r="29" spans="11:18" ht="14.25" customHeight="1">
      <c r="K29" s="1187" t="s">
        <v>143</v>
      </c>
      <c r="L29" s="1187"/>
      <c r="M29" s="1187"/>
      <c r="N29" s="1187"/>
      <c r="O29" s="1187"/>
      <c r="P29" s="1187"/>
      <c r="Q29" s="1187"/>
      <c r="R29" s="1187"/>
    </row>
    <row r="30" spans="2:20" ht="14.25" customHeight="1" thickBot="1">
      <c r="B30" s="896"/>
      <c r="C30" s="896"/>
      <c r="D30" s="896"/>
      <c r="E30" s="896"/>
      <c r="F30" s="896"/>
      <c r="G30" s="896"/>
      <c r="H30" s="896"/>
      <c r="I30" s="896"/>
      <c r="J30" s="896"/>
      <c r="K30" s="1188"/>
      <c r="L30" s="1188"/>
      <c r="M30" s="1188"/>
      <c r="N30" s="1188"/>
      <c r="O30" s="1188"/>
      <c r="P30" s="1188"/>
      <c r="Q30" s="1188"/>
      <c r="R30" s="1188"/>
      <c r="S30" s="105"/>
      <c r="T30" s="105"/>
    </row>
    <row r="31" spans="2:20" ht="14.25" customHeight="1">
      <c r="B31" s="1233" t="s">
        <v>41</v>
      </c>
      <c r="C31" s="1234"/>
      <c r="D31" s="1235"/>
      <c r="E31" s="120"/>
      <c r="F31" s="1028" t="s">
        <v>127</v>
      </c>
      <c r="G31" s="1029"/>
      <c r="H31" s="1029"/>
      <c r="I31" s="1030"/>
      <c r="J31" s="120"/>
      <c r="K31" s="1034" t="s">
        <v>119</v>
      </c>
      <c r="L31" s="1035"/>
      <c r="M31" s="968" t="s">
        <v>116</v>
      </c>
      <c r="N31" s="969"/>
      <c r="O31" s="969"/>
      <c r="P31" s="968" t="s">
        <v>141</v>
      </c>
      <c r="Q31" s="969"/>
      <c r="R31" s="970"/>
      <c r="S31" s="105"/>
      <c r="T31" s="105"/>
    </row>
    <row r="32" spans="2:20" ht="14.25" customHeight="1" thickBot="1">
      <c r="B32" s="1236"/>
      <c r="C32" s="1237"/>
      <c r="D32" s="1238"/>
      <c r="E32" s="120"/>
      <c r="F32" s="1031"/>
      <c r="G32" s="1032"/>
      <c r="H32" s="1032"/>
      <c r="I32" s="1033"/>
      <c r="J32" s="120"/>
      <c r="K32" s="1204" t="s">
        <v>122</v>
      </c>
      <c r="L32" s="1205"/>
      <c r="M32" s="1206" t="s">
        <v>120</v>
      </c>
      <c r="N32" s="1207"/>
      <c r="O32" s="1207"/>
      <c r="P32" s="1009" t="s">
        <v>131</v>
      </c>
      <c r="Q32" s="1073"/>
      <c r="R32" s="1010"/>
      <c r="S32" s="105"/>
      <c r="T32" s="105"/>
    </row>
    <row r="33" spans="2:20" ht="14.25" customHeight="1">
      <c r="B33" s="663"/>
      <c r="C33" s="664" t="s">
        <v>34</v>
      </c>
      <c r="D33" s="1239" t="s">
        <v>18</v>
      </c>
      <c r="E33" s="105"/>
      <c r="F33" s="968" t="s">
        <v>42</v>
      </c>
      <c r="G33" s="970"/>
      <c r="H33" s="1240" t="s">
        <v>63</v>
      </c>
      <c r="I33" s="1241"/>
      <c r="J33" s="105"/>
      <c r="K33" s="954" t="s">
        <v>142</v>
      </c>
      <c r="L33" s="956"/>
      <c r="M33" s="968" t="s">
        <v>69</v>
      </c>
      <c r="N33" s="969"/>
      <c r="O33" s="970"/>
      <c r="P33" s="1004" t="s">
        <v>195</v>
      </c>
      <c r="Q33" s="1005"/>
      <c r="R33" s="1006"/>
      <c r="S33" s="105"/>
      <c r="T33" s="105"/>
    </row>
    <row r="34" spans="2:20" ht="14.25" customHeight="1" thickBot="1">
      <c r="B34" s="663"/>
      <c r="C34" s="664"/>
      <c r="D34" s="1239"/>
      <c r="E34" s="105"/>
      <c r="F34" s="1041" t="s">
        <v>188</v>
      </c>
      <c r="G34" s="1063"/>
      <c r="H34" s="1244" t="s">
        <v>188</v>
      </c>
      <c r="I34" s="1245"/>
      <c r="J34" s="139"/>
      <c r="K34" s="772" t="s">
        <v>181</v>
      </c>
      <c r="L34" s="771"/>
      <c r="M34" s="1009" t="s">
        <v>121</v>
      </c>
      <c r="N34" s="1073"/>
      <c r="O34" s="1073"/>
      <c r="P34" s="1009" t="s">
        <v>196</v>
      </c>
      <c r="Q34" s="1073"/>
      <c r="R34" s="1010"/>
      <c r="S34" s="105"/>
      <c r="T34" s="105"/>
    </row>
    <row r="35" spans="2:20" ht="14.25" customHeight="1" thickBot="1">
      <c r="B35" s="677">
        <v>1</v>
      </c>
      <c r="C35" s="1248">
        <v>818</v>
      </c>
      <c r="D35" s="1249">
        <v>739</v>
      </c>
      <c r="E35" s="105"/>
      <c r="F35" s="1009" t="s">
        <v>189</v>
      </c>
      <c r="G35" s="1010"/>
      <c r="H35" s="1250" t="s">
        <v>190</v>
      </c>
      <c r="I35" s="1251"/>
      <c r="J35" s="139"/>
      <c r="K35" s="1252" t="s">
        <v>125</v>
      </c>
      <c r="L35" s="1253"/>
      <c r="M35" s="1254" t="s">
        <v>135</v>
      </c>
      <c r="N35" s="1255"/>
      <c r="O35" s="1256"/>
      <c r="P35" s="1257" t="s">
        <v>198</v>
      </c>
      <c r="Q35" s="1258"/>
      <c r="R35" s="1259"/>
      <c r="S35" s="105"/>
      <c r="T35" s="105"/>
    </row>
    <row r="36" spans="2:20" ht="14.25" customHeight="1" thickBot="1">
      <c r="B36" s="677"/>
      <c r="C36" s="1248"/>
      <c r="D36" s="1249"/>
      <c r="E36" s="105"/>
      <c r="F36" s="1263" t="s">
        <v>193</v>
      </c>
      <c r="G36" s="1263"/>
      <c r="H36" s="1263"/>
      <c r="I36" s="1263"/>
      <c r="J36" s="119"/>
      <c r="K36" s="1009" t="s">
        <v>182</v>
      </c>
      <c r="L36" s="1010"/>
      <c r="M36" s="1009" t="s">
        <v>147</v>
      </c>
      <c r="N36" s="1073"/>
      <c r="O36" s="1010"/>
      <c r="P36" s="1260"/>
      <c r="Q36" s="1261"/>
      <c r="R36" s="1262"/>
      <c r="S36" s="105"/>
      <c r="T36" s="105"/>
    </row>
    <row r="37" spans="2:20" ht="14.25" customHeight="1">
      <c r="B37" s="677">
        <v>2</v>
      </c>
      <c r="C37" s="1248">
        <v>892</v>
      </c>
      <c r="D37" s="1249">
        <v>810</v>
      </c>
      <c r="E37" s="105"/>
      <c r="F37" s="1264"/>
      <c r="G37" s="1264"/>
      <c r="H37" s="1264"/>
      <c r="I37" s="1264"/>
      <c r="J37" s="139"/>
      <c r="K37" s="117" t="s">
        <v>130</v>
      </c>
      <c r="L37" s="121"/>
      <c r="M37" s="122"/>
      <c r="N37" s="117"/>
      <c r="O37" s="122"/>
      <c r="P37" s="1209"/>
      <c r="Q37" s="1209"/>
      <c r="R37" s="1209"/>
      <c r="S37" s="105"/>
      <c r="T37" s="105"/>
    </row>
    <row r="38" spans="2:20" ht="14.25" customHeight="1" thickBot="1">
      <c r="B38" s="677"/>
      <c r="C38" s="1248"/>
      <c r="D38" s="1249"/>
      <c r="E38" s="105"/>
      <c r="F38" s="204"/>
      <c r="G38" s="204"/>
      <c r="H38" s="204"/>
      <c r="I38" s="204"/>
      <c r="J38" s="119"/>
      <c r="K38" s="1288" t="s">
        <v>199</v>
      </c>
      <c r="L38" s="1288"/>
      <c r="M38" s="1288"/>
      <c r="N38" s="1288"/>
      <c r="O38" s="1288"/>
      <c r="P38" s="1209"/>
      <c r="Q38" s="1209"/>
      <c r="R38" s="1209"/>
      <c r="S38" s="113"/>
      <c r="T38" s="113"/>
    </row>
    <row r="39" spans="2:20" ht="14.25" customHeight="1" thickBot="1">
      <c r="B39" s="677">
        <v>3</v>
      </c>
      <c r="C39" s="1248">
        <v>954</v>
      </c>
      <c r="D39" s="1249">
        <v>872</v>
      </c>
      <c r="E39" s="105"/>
      <c r="F39" s="1265" t="s">
        <v>149</v>
      </c>
      <c r="G39" s="1265"/>
      <c r="H39" s="1265"/>
      <c r="I39" s="1265"/>
      <c r="J39" s="119"/>
      <c r="K39" s="968" t="s">
        <v>117</v>
      </c>
      <c r="L39" s="970"/>
      <c r="M39" s="968" t="s">
        <v>161</v>
      </c>
      <c r="N39" s="969"/>
      <c r="O39" s="970"/>
      <c r="P39" s="968" t="s">
        <v>128</v>
      </c>
      <c r="Q39" s="969"/>
      <c r="R39" s="970"/>
      <c r="S39" s="105"/>
      <c r="T39" s="105"/>
    </row>
    <row r="40" spans="2:20" ht="14.25" customHeight="1" thickBot="1">
      <c r="B40" s="677"/>
      <c r="C40" s="1248"/>
      <c r="D40" s="1249"/>
      <c r="E40" s="105"/>
      <c r="F40" s="1265" t="s">
        <v>150</v>
      </c>
      <c r="G40" s="1265"/>
      <c r="H40" s="1266" t="s">
        <v>158</v>
      </c>
      <c r="I40" s="1266"/>
      <c r="J40" s="105"/>
      <c r="K40" s="1009" t="s">
        <v>123</v>
      </c>
      <c r="L40" s="1010"/>
      <c r="M40" s="1009" t="s">
        <v>162</v>
      </c>
      <c r="N40" s="1073"/>
      <c r="O40" s="1010"/>
      <c r="P40" s="1267" t="s">
        <v>165</v>
      </c>
      <c r="Q40" s="1268"/>
      <c r="R40" s="1269"/>
      <c r="S40" s="105"/>
      <c r="T40" s="105"/>
    </row>
    <row r="41" spans="2:20" ht="14.25" customHeight="1" thickBot="1">
      <c r="B41" s="677">
        <v>4</v>
      </c>
      <c r="C41" s="1248">
        <v>1010</v>
      </c>
      <c r="D41" s="1249">
        <v>928</v>
      </c>
      <c r="E41" s="105"/>
      <c r="F41" s="1265" t="s">
        <v>151</v>
      </c>
      <c r="G41" s="1265"/>
      <c r="H41" s="1266" t="s">
        <v>154</v>
      </c>
      <c r="I41" s="1266"/>
      <c r="J41" s="105"/>
      <c r="K41" s="968" t="s">
        <v>163</v>
      </c>
      <c r="L41" s="970"/>
      <c r="M41" s="968" t="s">
        <v>167</v>
      </c>
      <c r="N41" s="969"/>
      <c r="O41" s="970"/>
      <c r="P41" s="1009" t="s">
        <v>166</v>
      </c>
      <c r="Q41" s="1073"/>
      <c r="R41" s="1010"/>
      <c r="S41" s="105"/>
      <c r="T41" s="105"/>
    </row>
    <row r="42" spans="2:18" ht="14.25" customHeight="1" thickBot="1">
      <c r="B42" s="677"/>
      <c r="C42" s="1248"/>
      <c r="D42" s="1249"/>
      <c r="F42" s="1265" t="s">
        <v>152</v>
      </c>
      <c r="G42" s="1265"/>
      <c r="H42" s="1265" t="s">
        <v>155</v>
      </c>
      <c r="I42" s="1265"/>
      <c r="K42" s="1270" t="s">
        <v>180</v>
      </c>
      <c r="L42" s="1271"/>
      <c r="M42" s="1009" t="s">
        <v>168</v>
      </c>
      <c r="N42" s="1073"/>
      <c r="O42" s="1010"/>
      <c r="P42" s="968" t="s">
        <v>169</v>
      </c>
      <c r="Q42" s="969"/>
      <c r="R42" s="970"/>
    </row>
    <row r="43" spans="2:18" ht="14.25" customHeight="1">
      <c r="B43" s="677">
        <v>5</v>
      </c>
      <c r="C43" s="1273">
        <v>1065</v>
      </c>
      <c r="D43" s="1249">
        <v>983</v>
      </c>
      <c r="F43" s="1276" t="s">
        <v>153</v>
      </c>
      <c r="G43" s="1277"/>
      <c r="H43" s="1279" t="s">
        <v>156</v>
      </c>
      <c r="I43" s="1280"/>
      <c r="K43" s="968" t="s">
        <v>164</v>
      </c>
      <c r="L43" s="969"/>
      <c r="M43" s="969"/>
      <c r="N43" s="969"/>
      <c r="O43" s="970"/>
      <c r="P43" s="1267" t="s">
        <v>178</v>
      </c>
      <c r="Q43" s="1268"/>
      <c r="R43" s="1269"/>
    </row>
    <row r="44" spans="2:18" ht="14.25" customHeight="1" thickBot="1">
      <c r="B44" s="1272"/>
      <c r="C44" s="1274"/>
      <c r="D44" s="1275"/>
      <c r="F44" s="778"/>
      <c r="G44" s="1278"/>
      <c r="H44" s="1281"/>
      <c r="I44" s="1282"/>
      <c r="K44" s="1270" t="s">
        <v>177</v>
      </c>
      <c r="L44" s="1283"/>
      <c r="M44" s="1283"/>
      <c r="N44" s="1283"/>
      <c r="O44" s="1271"/>
      <c r="P44" s="1009" t="s">
        <v>179</v>
      </c>
      <c r="Q44" s="1073"/>
      <c r="R44" s="1010"/>
    </row>
    <row r="45" spans="6:18" ht="14.25" customHeight="1">
      <c r="F45" s="159"/>
      <c r="G45" s="159"/>
      <c r="H45" s="160"/>
      <c r="I45" s="160"/>
      <c r="K45" s="968" t="s">
        <v>170</v>
      </c>
      <c r="L45" s="970"/>
      <c r="M45" s="968" t="s">
        <v>172</v>
      </c>
      <c r="N45" s="969"/>
      <c r="O45" s="970"/>
      <c r="P45" s="968" t="s">
        <v>174</v>
      </c>
      <c r="Q45" s="969"/>
      <c r="R45" s="970"/>
    </row>
    <row r="46" spans="6:18" ht="14.25" customHeight="1" thickBot="1">
      <c r="F46" s="1287"/>
      <c r="G46" s="1287"/>
      <c r="H46" s="1287"/>
      <c r="I46" s="1287"/>
      <c r="K46" s="1009" t="s">
        <v>171</v>
      </c>
      <c r="L46" s="1010"/>
      <c r="M46" s="1009" t="s">
        <v>173</v>
      </c>
      <c r="N46" s="1073"/>
      <c r="O46" s="1010"/>
      <c r="P46" s="1009" t="s">
        <v>173</v>
      </c>
      <c r="Q46" s="1073"/>
      <c r="R46" s="1010"/>
    </row>
    <row r="47" spans="6:18" ht="14.25" customHeight="1" thickBot="1">
      <c r="F47" s="1287"/>
      <c r="G47" s="1287"/>
      <c r="H47" s="1287"/>
      <c r="I47" s="1287"/>
      <c r="K47" s="1284" t="s">
        <v>183</v>
      </c>
      <c r="L47" s="1285"/>
      <c r="M47" s="1285"/>
      <c r="N47" s="1286"/>
      <c r="O47" s="1284" t="s">
        <v>184</v>
      </c>
      <c r="P47" s="1286"/>
      <c r="Q47" s="156"/>
      <c r="R47" s="156"/>
    </row>
    <row r="48" spans="6:18" ht="14.25" customHeight="1" thickBot="1">
      <c r="F48" s="203"/>
      <c r="G48" s="203"/>
      <c r="H48" s="203"/>
      <c r="I48" s="203"/>
      <c r="K48" s="1284" t="s">
        <v>186</v>
      </c>
      <c r="L48" s="1285"/>
      <c r="M48" s="1285"/>
      <c r="N48" s="1286"/>
      <c r="O48" s="1284" t="s">
        <v>185</v>
      </c>
      <c r="P48" s="1286"/>
      <c r="Q48" s="156"/>
      <c r="R48" s="156"/>
    </row>
    <row r="49" spans="11:18" ht="13.5">
      <c r="K49" s="157"/>
      <c r="L49" s="157"/>
      <c r="M49" s="157"/>
      <c r="N49" s="157"/>
      <c r="O49" s="157"/>
      <c r="P49" s="157"/>
      <c r="Q49" s="156"/>
      <c r="R49" s="156"/>
    </row>
    <row r="50" spans="11:18" ht="13.5">
      <c r="K50" s="946" t="s">
        <v>176</v>
      </c>
      <c r="L50" s="946"/>
      <c r="M50" s="946"/>
      <c r="N50" s="946"/>
      <c r="O50" s="946"/>
      <c r="P50" s="946"/>
      <c r="Q50" s="946"/>
      <c r="R50" s="946"/>
    </row>
    <row r="51" spans="11:18" ht="13.5">
      <c r="K51" s="946"/>
      <c r="L51" s="946"/>
      <c r="M51" s="946"/>
      <c r="N51" s="946"/>
      <c r="O51" s="946"/>
      <c r="P51" s="946"/>
      <c r="Q51" s="946"/>
      <c r="R51" s="946"/>
    </row>
    <row r="52" spans="11:18" ht="13.5">
      <c r="K52" s="946"/>
      <c r="L52" s="946"/>
      <c r="M52" s="946"/>
      <c r="N52" s="946"/>
      <c r="O52" s="946"/>
      <c r="P52" s="946"/>
      <c r="Q52" s="946"/>
      <c r="R52" s="946"/>
    </row>
    <row r="53" spans="11:18" ht="13.5">
      <c r="K53" s="946"/>
      <c r="L53" s="946"/>
      <c r="M53" s="946"/>
      <c r="N53" s="946"/>
      <c r="O53" s="946"/>
      <c r="P53" s="946"/>
      <c r="Q53" s="946"/>
      <c r="R53" s="946"/>
    </row>
    <row r="54" spans="17:18" ht="14.25">
      <c r="Q54" s="72"/>
      <c r="R54" s="71"/>
    </row>
    <row r="55" spans="17:18" ht="14.25">
      <c r="Q55" s="72"/>
      <c r="R55" s="71"/>
    </row>
    <row r="56" spans="17:18" ht="14.25">
      <c r="Q56" s="72"/>
      <c r="R56" s="71"/>
    </row>
    <row r="57" spans="17:18" ht="14.25">
      <c r="Q57" s="72"/>
      <c r="R57" s="71"/>
    </row>
    <row r="58" spans="17:18" ht="13.5">
      <c r="Q58" s="1"/>
      <c r="R58" s="1"/>
    </row>
    <row r="59" spans="17:18" ht="13.5">
      <c r="Q59" s="1"/>
      <c r="R59" s="1"/>
    </row>
    <row r="60" spans="17:18" ht="13.5">
      <c r="Q60" s="1"/>
      <c r="R60" s="1"/>
    </row>
  </sheetData>
  <sheetProtection/>
  <mergeCells count="139">
    <mergeCell ref="K48:N48"/>
    <mergeCell ref="O48:P48"/>
    <mergeCell ref="K50:R53"/>
    <mergeCell ref="F46:I47"/>
    <mergeCell ref="K46:L46"/>
    <mergeCell ref="M46:O46"/>
    <mergeCell ref="P46:R46"/>
    <mergeCell ref="K47:N47"/>
    <mergeCell ref="O47:P47"/>
    <mergeCell ref="P43:R43"/>
    <mergeCell ref="K44:O44"/>
    <mergeCell ref="P44:R44"/>
    <mergeCell ref="K45:L45"/>
    <mergeCell ref="M45:O45"/>
    <mergeCell ref="P45:R45"/>
    <mergeCell ref="B43:B44"/>
    <mergeCell ref="C43:C44"/>
    <mergeCell ref="D43:D44"/>
    <mergeCell ref="F43:G44"/>
    <mergeCell ref="H43:I44"/>
    <mergeCell ref="K43:O43"/>
    <mergeCell ref="M41:O41"/>
    <mergeCell ref="P41:R41"/>
    <mergeCell ref="F42:G42"/>
    <mergeCell ref="H42:I42"/>
    <mergeCell ref="K42:L42"/>
    <mergeCell ref="M42:O42"/>
    <mergeCell ref="P42:R42"/>
    <mergeCell ref="B41:B42"/>
    <mergeCell ref="C41:C42"/>
    <mergeCell ref="D41:D42"/>
    <mergeCell ref="F41:G41"/>
    <mergeCell ref="H41:I41"/>
    <mergeCell ref="K41:L41"/>
    <mergeCell ref="P39:R39"/>
    <mergeCell ref="F40:G40"/>
    <mergeCell ref="H40:I40"/>
    <mergeCell ref="K40:L40"/>
    <mergeCell ref="M40:O40"/>
    <mergeCell ref="P40:R40"/>
    <mergeCell ref="B39:B40"/>
    <mergeCell ref="C39:C40"/>
    <mergeCell ref="D39:D40"/>
    <mergeCell ref="F39:I39"/>
    <mergeCell ref="K39:L39"/>
    <mergeCell ref="M39:O39"/>
    <mergeCell ref="M35:O35"/>
    <mergeCell ref="P35:R36"/>
    <mergeCell ref="F36:I37"/>
    <mergeCell ref="K36:L36"/>
    <mergeCell ref="M36:O36"/>
    <mergeCell ref="B37:B38"/>
    <mergeCell ref="C37:C38"/>
    <mergeCell ref="D37:D38"/>
    <mergeCell ref="P37:R37"/>
    <mergeCell ref="P38:R38"/>
    <mergeCell ref="B35:B36"/>
    <mergeCell ref="C35:C36"/>
    <mergeCell ref="D35:D36"/>
    <mergeCell ref="F35:G35"/>
    <mergeCell ref="H35:I35"/>
    <mergeCell ref="K35:L35"/>
    <mergeCell ref="M33:O33"/>
    <mergeCell ref="P33:R33"/>
    <mergeCell ref="F34:G34"/>
    <mergeCell ref="H34:I34"/>
    <mergeCell ref="K34:L34"/>
    <mergeCell ref="M34:O34"/>
    <mergeCell ref="P34:R34"/>
    <mergeCell ref="B33:B34"/>
    <mergeCell ref="C33:C34"/>
    <mergeCell ref="D33:D34"/>
    <mergeCell ref="F33:G33"/>
    <mergeCell ref="H33:I33"/>
    <mergeCell ref="K33:L33"/>
    <mergeCell ref="K31:L31"/>
    <mergeCell ref="M31:O31"/>
    <mergeCell ref="P31:R31"/>
    <mergeCell ref="K32:L32"/>
    <mergeCell ref="M32:O32"/>
    <mergeCell ref="P32:R32"/>
    <mergeCell ref="B30:D30"/>
    <mergeCell ref="E30:F30"/>
    <mergeCell ref="G30:H30"/>
    <mergeCell ref="I30:J30"/>
    <mergeCell ref="B31:D32"/>
    <mergeCell ref="F31:I32"/>
    <mergeCell ref="K24:K27"/>
    <mergeCell ref="L24:L27"/>
    <mergeCell ref="E25:F28"/>
    <mergeCell ref="G28:H28"/>
    <mergeCell ref="I28:J28"/>
    <mergeCell ref="K29:R30"/>
    <mergeCell ref="B23:D23"/>
    <mergeCell ref="G23:H23"/>
    <mergeCell ref="I23:J23"/>
    <mergeCell ref="A24:D28"/>
    <mergeCell ref="E24:F24"/>
    <mergeCell ref="G24:H27"/>
    <mergeCell ref="I24:J27"/>
    <mergeCell ref="L14:L17"/>
    <mergeCell ref="G18:H18"/>
    <mergeCell ref="I18:J18"/>
    <mergeCell ref="E19:F19"/>
    <mergeCell ref="G19:H22"/>
    <mergeCell ref="I19:J22"/>
    <mergeCell ref="K19:K22"/>
    <mergeCell ref="L19:L22"/>
    <mergeCell ref="E20:F23"/>
    <mergeCell ref="B18:D18"/>
    <mergeCell ref="K9:K12"/>
    <mergeCell ref="L9:L12"/>
    <mergeCell ref="E10:F13"/>
    <mergeCell ref="B13:D13"/>
    <mergeCell ref="I13:J13"/>
    <mergeCell ref="E14:F14"/>
    <mergeCell ref="G14:H17"/>
    <mergeCell ref="I14:J17"/>
    <mergeCell ref="K14:K17"/>
    <mergeCell ref="L7:L8"/>
    <mergeCell ref="G8:H8"/>
    <mergeCell ref="I8:J8"/>
    <mergeCell ref="A9:A23"/>
    <mergeCell ref="E9:F9"/>
    <mergeCell ref="G9:H13"/>
    <mergeCell ref="I9:J12"/>
    <mergeCell ref="E15:F18"/>
    <mergeCell ref="B16:D16"/>
    <mergeCell ref="B17:D17"/>
    <mergeCell ref="K38:O38"/>
    <mergeCell ref="A2:R2"/>
    <mergeCell ref="M5:R5"/>
    <mergeCell ref="A6:D8"/>
    <mergeCell ref="E6:F8"/>
    <mergeCell ref="K6:K8"/>
    <mergeCell ref="M6:O6"/>
    <mergeCell ref="P6:R7"/>
    <mergeCell ref="G7:H7"/>
    <mergeCell ref="I7:J7"/>
  </mergeCells>
  <printOptions horizontalCentered="1" verticalCentered="1"/>
  <pageMargins left="0.1968503937007874" right="0.35433070866141736" top="0.1968503937007874" bottom="0.1968503937007874" header="0.1968503937007874" footer="0.1968503937007874"/>
  <pageSetup horizontalDpi="600" verticalDpi="600" orientation="landscape" paperSize="9" scale="75" r:id="rId2"/>
  <drawing r:id="rId1"/>
</worksheet>
</file>

<file path=xl/worksheets/sheet18.xml><?xml version="1.0" encoding="utf-8"?>
<worksheet xmlns="http://schemas.openxmlformats.org/spreadsheetml/2006/main" xmlns:r="http://schemas.openxmlformats.org/officeDocument/2006/relationships">
  <dimension ref="A1:X60"/>
  <sheetViews>
    <sheetView view="pageLayout" zoomScale="90" zoomScaleSheetLayoutView="85" zoomScalePageLayoutView="90" workbookViewId="0" topLeftCell="A1">
      <selection activeCell="O20" sqref="O20"/>
    </sheetView>
  </sheetViews>
  <sheetFormatPr defaultColWidth="9.00390625" defaultRowHeight="13.5"/>
  <cols>
    <col min="1" max="1" width="4.50390625" style="0" customWidth="1"/>
    <col min="3" max="3" width="10.25390625" style="0" customWidth="1"/>
    <col min="4" max="4" width="10.00390625" style="0" customWidth="1"/>
    <col min="5" max="5" width="6.375" style="0" customWidth="1"/>
    <col min="6" max="6" width="5.75390625" style="0" customWidth="1"/>
    <col min="7" max="7" width="6.625" style="0" customWidth="1"/>
    <col min="8" max="8" width="5.625" style="0" customWidth="1"/>
    <col min="9" max="9" width="10.75390625" style="0" customWidth="1"/>
    <col min="10" max="10" width="6.625" style="0" customWidth="1"/>
    <col min="11" max="11" width="6.25390625" style="0" customWidth="1"/>
    <col min="12" max="12" width="13.25390625" style="0" customWidth="1"/>
    <col min="13" max="13" width="12.75390625" style="0" customWidth="1"/>
    <col min="14" max="14" width="3.00390625" style="0" customWidth="1"/>
    <col min="15" max="17" width="10.75390625" style="0" customWidth="1"/>
    <col min="18" max="18" width="4.125" style="0" customWidth="1"/>
    <col min="19" max="20" width="13.125" style="0" customWidth="1"/>
    <col min="21" max="21" width="13.25390625" style="0" customWidth="1"/>
  </cols>
  <sheetData>
    <row r="1" ht="13.5">
      <c r="A1" t="s">
        <v>148</v>
      </c>
    </row>
    <row r="2" spans="1:21" ht="33.75" customHeight="1">
      <c r="A2" s="1158" t="s">
        <v>159</v>
      </c>
      <c r="B2" s="1158"/>
      <c r="C2" s="1158"/>
      <c r="D2" s="1158"/>
      <c r="E2" s="1158"/>
      <c r="F2" s="1158"/>
      <c r="G2" s="1158"/>
      <c r="H2" s="1158"/>
      <c r="I2" s="1158"/>
      <c r="J2" s="1158"/>
      <c r="K2" s="1158"/>
      <c r="L2" s="1158"/>
      <c r="M2" s="1158"/>
      <c r="N2" s="1158"/>
      <c r="O2" s="1158"/>
      <c r="P2" s="1158"/>
      <c r="Q2" s="1158"/>
      <c r="R2" s="1158"/>
      <c r="S2" s="1158"/>
      <c r="T2" s="1158"/>
      <c r="U2" s="1158"/>
    </row>
    <row r="3" spans="1:21" ht="25.5" customHeight="1">
      <c r="A3" s="49" t="s">
        <v>132</v>
      </c>
      <c r="N3" s="151"/>
      <c r="O3" s="151"/>
      <c r="P3" s="151"/>
      <c r="Q3" s="151"/>
      <c r="R3" s="151"/>
      <c r="S3" s="151"/>
      <c r="T3" s="151"/>
      <c r="U3" s="151"/>
    </row>
    <row r="4" spans="1:24" ht="18.75" customHeight="1">
      <c r="A4" s="155" t="s">
        <v>157</v>
      </c>
      <c r="B4" s="150"/>
      <c r="C4" s="150"/>
      <c r="D4" s="150"/>
      <c r="E4" s="150"/>
      <c r="F4" s="150"/>
      <c r="G4" s="150"/>
      <c r="H4" s="150"/>
      <c r="I4" s="150"/>
      <c r="J4" s="150"/>
      <c r="K4" s="150"/>
      <c r="L4" s="150"/>
      <c r="M4" s="153"/>
      <c r="N4" s="153"/>
      <c r="O4" s="153"/>
      <c r="P4" s="153"/>
      <c r="Q4" s="153"/>
      <c r="R4" s="153"/>
      <c r="S4" s="153"/>
      <c r="T4" s="153"/>
      <c r="U4" s="152"/>
      <c r="V4" s="3"/>
      <c r="W4" s="3"/>
      <c r="X4" s="1"/>
    </row>
    <row r="5" spans="13:24" ht="14.25" customHeight="1" thickBot="1">
      <c r="M5" s="154"/>
      <c r="N5" s="1225" t="s">
        <v>146</v>
      </c>
      <c r="O5" s="1225"/>
      <c r="P5" s="1225"/>
      <c r="Q5" s="1225"/>
      <c r="R5" s="1225"/>
      <c r="S5" s="1225"/>
      <c r="T5" s="1225"/>
      <c r="U5" s="1225"/>
      <c r="V5" s="3"/>
      <c r="W5" s="1"/>
      <c r="X5" s="3"/>
    </row>
    <row r="6" spans="1:21" ht="15.75" customHeight="1" thickBot="1">
      <c r="A6" s="1160" t="s">
        <v>1</v>
      </c>
      <c r="B6" s="1161"/>
      <c r="C6" s="1161"/>
      <c r="D6" s="1161"/>
      <c r="E6" s="1291" t="s">
        <v>10</v>
      </c>
      <c r="F6" s="1292"/>
      <c r="G6" s="172" t="s">
        <v>16</v>
      </c>
      <c r="H6" s="173"/>
      <c r="I6" s="74"/>
      <c r="J6" s="74"/>
      <c r="K6" s="75"/>
      <c r="L6" s="1297" t="s">
        <v>19</v>
      </c>
      <c r="M6" s="178" t="s">
        <v>28</v>
      </c>
      <c r="N6" s="1218" t="s">
        <v>144</v>
      </c>
      <c r="O6" s="1219"/>
      <c r="P6" s="1219"/>
      <c r="Q6" s="1220"/>
      <c r="R6" s="1147" t="s">
        <v>33</v>
      </c>
      <c r="S6" s="1148"/>
      <c r="T6" s="1148"/>
      <c r="U6" s="1149"/>
    </row>
    <row r="7" spans="1:21" ht="15.75" customHeight="1" thickBot="1">
      <c r="A7" s="1162"/>
      <c r="B7" s="1163"/>
      <c r="C7" s="1163"/>
      <c r="D7" s="1163"/>
      <c r="E7" s="1293"/>
      <c r="F7" s="1294"/>
      <c r="G7" s="1300" t="s">
        <v>67</v>
      </c>
      <c r="H7" s="1301"/>
      <c r="I7" s="182" t="s">
        <v>192</v>
      </c>
      <c r="J7" s="576" t="s">
        <v>18</v>
      </c>
      <c r="K7" s="577"/>
      <c r="L7" s="1298"/>
      <c r="M7" s="1302" t="s">
        <v>29</v>
      </c>
      <c r="N7" s="77"/>
      <c r="O7" s="78" t="s">
        <v>34</v>
      </c>
      <c r="P7" s="174" t="s">
        <v>192</v>
      </c>
      <c r="Q7" s="79" t="s">
        <v>18</v>
      </c>
      <c r="R7" s="1150"/>
      <c r="S7" s="1151"/>
      <c r="T7" s="1151"/>
      <c r="U7" s="1152"/>
    </row>
    <row r="8" spans="1:21" ht="15.75" customHeight="1" thickBot="1">
      <c r="A8" s="1162"/>
      <c r="B8" s="1163"/>
      <c r="C8" s="1163"/>
      <c r="D8" s="1163"/>
      <c r="E8" s="1295"/>
      <c r="F8" s="1296"/>
      <c r="G8" s="1304" t="s">
        <v>17</v>
      </c>
      <c r="H8" s="1299"/>
      <c r="I8" s="183" t="s">
        <v>17</v>
      </c>
      <c r="J8" s="1304" t="s">
        <v>17</v>
      </c>
      <c r="K8" s="1299"/>
      <c r="L8" s="1299"/>
      <c r="M8" s="1303"/>
      <c r="N8" s="80" t="s">
        <v>62</v>
      </c>
      <c r="O8" s="81" t="s">
        <v>39</v>
      </c>
      <c r="P8" s="82" t="s">
        <v>39</v>
      </c>
      <c r="Q8" s="82" t="s">
        <v>39</v>
      </c>
      <c r="R8" s="83" t="s">
        <v>62</v>
      </c>
      <c r="S8" s="84" t="s">
        <v>34</v>
      </c>
      <c r="T8" s="85" t="s">
        <v>192</v>
      </c>
      <c r="U8" s="85" t="s">
        <v>18</v>
      </c>
    </row>
    <row r="9" spans="1:21" ht="15.75" customHeight="1" thickTop="1">
      <c r="A9" s="1173" t="s">
        <v>32</v>
      </c>
      <c r="B9" s="162" t="s">
        <v>2</v>
      </c>
      <c r="C9" s="163"/>
      <c r="D9" s="164"/>
      <c r="E9" s="1120" t="s">
        <v>11</v>
      </c>
      <c r="F9" s="1121"/>
      <c r="G9" s="1305" t="s">
        <v>20</v>
      </c>
      <c r="H9" s="1306"/>
      <c r="I9" s="1289"/>
      <c r="J9" s="1309">
        <v>14700</v>
      </c>
      <c r="K9" s="1310"/>
      <c r="L9" s="1320">
        <v>9000</v>
      </c>
      <c r="M9" s="1322">
        <v>12000</v>
      </c>
      <c r="N9" s="187">
        <v>1</v>
      </c>
      <c r="O9" s="188">
        <f>C35*30</f>
        <v>24540</v>
      </c>
      <c r="P9" s="131"/>
      <c r="Q9" s="188">
        <f>D35*30</f>
        <v>22170</v>
      </c>
      <c r="R9" s="124">
        <v>1</v>
      </c>
      <c r="S9" s="125">
        <f>L$9+M$9+O9</f>
        <v>45540</v>
      </c>
      <c r="T9" s="125"/>
      <c r="U9" s="125">
        <f>J$9+L$9+M$9+Q9</f>
        <v>57870</v>
      </c>
    </row>
    <row r="10" spans="1:21" ht="15.75" customHeight="1">
      <c r="A10" s="1174"/>
      <c r="B10" s="165"/>
      <c r="C10" s="139"/>
      <c r="D10" s="166"/>
      <c r="E10" s="1313" t="s">
        <v>12</v>
      </c>
      <c r="F10" s="889"/>
      <c r="G10" s="1307"/>
      <c r="H10" s="1308"/>
      <c r="I10" s="1290"/>
      <c r="J10" s="1311"/>
      <c r="K10" s="1312"/>
      <c r="L10" s="1321"/>
      <c r="M10" s="1323"/>
      <c r="N10" s="189">
        <v>2</v>
      </c>
      <c r="O10" s="190">
        <f>C37*30</f>
        <v>26760</v>
      </c>
      <c r="P10" s="134"/>
      <c r="Q10" s="190">
        <f>D37*30</f>
        <v>24300</v>
      </c>
      <c r="R10" s="133">
        <v>2</v>
      </c>
      <c r="S10" s="135">
        <f>L$9+M$9+O10</f>
        <v>47760</v>
      </c>
      <c r="T10" s="135"/>
      <c r="U10" s="135">
        <f>J$9+L$9+M$9+Q10</f>
        <v>60000</v>
      </c>
    </row>
    <row r="11" spans="1:21" ht="15.75" customHeight="1">
      <c r="A11" s="1174"/>
      <c r="B11" s="167" t="s">
        <v>3</v>
      </c>
      <c r="C11" s="166"/>
      <c r="D11" s="166"/>
      <c r="E11" s="1124"/>
      <c r="F11" s="895"/>
      <c r="G11" s="1307"/>
      <c r="H11" s="1308"/>
      <c r="I11" s="1290"/>
      <c r="J11" s="1311"/>
      <c r="K11" s="1312"/>
      <c r="L11" s="1321"/>
      <c r="M11" s="1323"/>
      <c r="N11" s="191">
        <v>3</v>
      </c>
      <c r="O11" s="192">
        <f>C39*30</f>
        <v>28620</v>
      </c>
      <c r="P11" s="129"/>
      <c r="Q11" s="192">
        <f>D39*30</f>
        <v>26160</v>
      </c>
      <c r="R11" s="126">
        <v>3</v>
      </c>
      <c r="S11" s="127">
        <f>L$9+M$9+O11</f>
        <v>49620</v>
      </c>
      <c r="T11" s="127"/>
      <c r="U11" s="127">
        <f>J$9+L$9+M$9+Q11</f>
        <v>61860</v>
      </c>
    </row>
    <row r="12" spans="1:21" ht="15.75" customHeight="1">
      <c r="A12" s="1174"/>
      <c r="B12" s="167"/>
      <c r="C12" s="166"/>
      <c r="D12" s="166"/>
      <c r="E12" s="1124"/>
      <c r="F12" s="895"/>
      <c r="G12" s="1307"/>
      <c r="H12" s="1308"/>
      <c r="I12" s="1290"/>
      <c r="J12" s="1311"/>
      <c r="K12" s="1312"/>
      <c r="L12" s="1321"/>
      <c r="M12" s="1324"/>
      <c r="N12" s="189">
        <v>4</v>
      </c>
      <c r="O12" s="190">
        <f>C41*30</f>
        <v>30300</v>
      </c>
      <c r="P12" s="134"/>
      <c r="Q12" s="190">
        <f>D41*30</f>
        <v>27840</v>
      </c>
      <c r="R12" s="133">
        <v>4</v>
      </c>
      <c r="S12" s="135">
        <f>L$9+M$9+O12</f>
        <v>51300</v>
      </c>
      <c r="T12" s="135"/>
      <c r="U12" s="135">
        <f>J$9+L$9+M$9+Q12</f>
        <v>63540</v>
      </c>
    </row>
    <row r="13" spans="1:21" ht="15.75" customHeight="1" thickBot="1">
      <c r="A13" s="1174"/>
      <c r="B13" s="1246" t="s">
        <v>115</v>
      </c>
      <c r="C13" s="1247"/>
      <c r="D13" s="1319"/>
      <c r="E13" s="1226"/>
      <c r="F13" s="1325"/>
      <c r="G13" s="1307"/>
      <c r="H13" s="1308"/>
      <c r="I13" s="94"/>
      <c r="J13" s="1326" t="s">
        <v>54</v>
      </c>
      <c r="K13" s="1327"/>
      <c r="L13" s="175" t="s">
        <v>57</v>
      </c>
      <c r="M13" s="179" t="s">
        <v>61</v>
      </c>
      <c r="N13" s="193">
        <v>5</v>
      </c>
      <c r="O13" s="194">
        <f>C43*30</f>
        <v>31950</v>
      </c>
      <c r="P13" s="132"/>
      <c r="Q13" s="194">
        <f>D43*30</f>
        <v>29490</v>
      </c>
      <c r="R13" s="128">
        <v>5</v>
      </c>
      <c r="S13" s="144">
        <f>L$9+M$9+O13</f>
        <v>52950</v>
      </c>
      <c r="T13" s="144"/>
      <c r="U13" s="130">
        <f>J$9+L$9+M$9+Q13</f>
        <v>65190</v>
      </c>
    </row>
    <row r="14" spans="1:21" ht="15.75" customHeight="1">
      <c r="A14" s="1174"/>
      <c r="B14" s="168" t="s">
        <v>4</v>
      </c>
      <c r="C14" s="169"/>
      <c r="D14" s="170"/>
      <c r="E14" s="744" t="s">
        <v>11</v>
      </c>
      <c r="F14" s="745"/>
      <c r="G14" s="1328">
        <v>11100</v>
      </c>
      <c r="H14" s="1329"/>
      <c r="I14" s="1102"/>
      <c r="J14" s="1328">
        <v>14700</v>
      </c>
      <c r="K14" s="1329"/>
      <c r="L14" s="1330">
        <v>11700</v>
      </c>
      <c r="M14" s="1331">
        <v>12000</v>
      </c>
      <c r="N14" s="195">
        <v>1</v>
      </c>
      <c r="O14" s="196">
        <f>C35*30</f>
        <v>24540</v>
      </c>
      <c r="P14" s="137"/>
      <c r="Q14" s="196">
        <f>D35*30</f>
        <v>22170</v>
      </c>
      <c r="R14" s="86">
        <v>1</v>
      </c>
      <c r="S14" s="145">
        <f>G$14+L$14+M$14+O14</f>
        <v>59340</v>
      </c>
      <c r="T14" s="145"/>
      <c r="U14" s="145">
        <f>J$14+L$14+M$14+Q14</f>
        <v>60570</v>
      </c>
    </row>
    <row r="15" spans="1:21" ht="15.75" customHeight="1">
      <c r="A15" s="1174"/>
      <c r="B15" s="167" t="s">
        <v>5</v>
      </c>
      <c r="C15" s="166"/>
      <c r="D15" s="171"/>
      <c r="E15" s="1313" t="s">
        <v>13</v>
      </c>
      <c r="F15" s="1314"/>
      <c r="G15" s="1311"/>
      <c r="H15" s="1312"/>
      <c r="I15" s="750"/>
      <c r="J15" s="1311"/>
      <c r="K15" s="1312"/>
      <c r="L15" s="1321"/>
      <c r="M15" s="1323"/>
      <c r="N15" s="191">
        <v>2</v>
      </c>
      <c r="O15" s="192">
        <f>C37*30</f>
        <v>26760</v>
      </c>
      <c r="P15" s="129"/>
      <c r="Q15" s="192">
        <f>D37*30</f>
        <v>24300</v>
      </c>
      <c r="R15" s="126">
        <v>2</v>
      </c>
      <c r="S15" s="127">
        <f>G$14+L$14+M$14+O15</f>
        <v>61560</v>
      </c>
      <c r="T15" s="127"/>
      <c r="U15" s="127">
        <f>J$14+L$14+M$14+Q15</f>
        <v>62700</v>
      </c>
    </row>
    <row r="16" spans="1:21" ht="15.75" customHeight="1">
      <c r="A16" s="1174"/>
      <c r="B16" s="1221"/>
      <c r="C16" s="1222"/>
      <c r="D16" s="1315"/>
      <c r="E16" s="1124"/>
      <c r="F16" s="896"/>
      <c r="G16" s="1311"/>
      <c r="H16" s="1312"/>
      <c r="I16" s="750"/>
      <c r="J16" s="1311"/>
      <c r="K16" s="1312"/>
      <c r="L16" s="1321"/>
      <c r="M16" s="1323"/>
      <c r="N16" s="197">
        <v>3</v>
      </c>
      <c r="O16" s="198">
        <f>C39*30</f>
        <v>28620</v>
      </c>
      <c r="P16" s="88"/>
      <c r="Q16" s="198">
        <f>D39*30</f>
        <v>26160</v>
      </c>
      <c r="R16" s="87">
        <v>3</v>
      </c>
      <c r="S16" s="89">
        <f>G$14+L$14+M$14+O16</f>
        <v>63420</v>
      </c>
      <c r="T16" s="89"/>
      <c r="U16" s="89">
        <f>J$14+L$14+M$14+Q16</f>
        <v>64560</v>
      </c>
    </row>
    <row r="17" spans="1:21" ht="15.75" customHeight="1">
      <c r="A17" s="1174"/>
      <c r="B17" s="1316"/>
      <c r="C17" s="1317"/>
      <c r="D17" s="1318"/>
      <c r="E17" s="1124"/>
      <c r="F17" s="896"/>
      <c r="G17" s="1311"/>
      <c r="H17" s="1312"/>
      <c r="I17" s="751"/>
      <c r="J17" s="1311"/>
      <c r="K17" s="1312"/>
      <c r="L17" s="1321"/>
      <c r="M17" s="1324"/>
      <c r="N17" s="191">
        <v>4</v>
      </c>
      <c r="O17" s="192">
        <f>C41*30</f>
        <v>30300</v>
      </c>
      <c r="P17" s="129"/>
      <c r="Q17" s="192">
        <f>D41*30</f>
        <v>27840</v>
      </c>
      <c r="R17" s="126">
        <v>4</v>
      </c>
      <c r="S17" s="127">
        <f>G$14+L$14+M$14+O17</f>
        <v>65100</v>
      </c>
      <c r="T17" s="127"/>
      <c r="U17" s="127">
        <f>J$14+L$14+M$14+Q17</f>
        <v>66240</v>
      </c>
    </row>
    <row r="18" spans="1:21" ht="15.75" customHeight="1" thickBot="1">
      <c r="A18" s="1174"/>
      <c r="B18" s="1246" t="s">
        <v>114</v>
      </c>
      <c r="C18" s="1247"/>
      <c r="D18" s="1319"/>
      <c r="E18" s="1226"/>
      <c r="F18" s="1227"/>
      <c r="G18" s="1332" t="s">
        <v>138</v>
      </c>
      <c r="H18" s="1333"/>
      <c r="I18" s="184"/>
      <c r="J18" s="1334" t="s">
        <v>54</v>
      </c>
      <c r="K18" s="1335"/>
      <c r="L18" s="176" t="s">
        <v>58</v>
      </c>
      <c r="M18" s="180" t="s">
        <v>61</v>
      </c>
      <c r="N18" s="199">
        <v>5</v>
      </c>
      <c r="O18" s="200">
        <f>C43*30</f>
        <v>31950</v>
      </c>
      <c r="P18" s="148"/>
      <c r="Q18" s="200">
        <f>D43*30</f>
        <v>29490</v>
      </c>
      <c r="R18" s="93">
        <v>5</v>
      </c>
      <c r="S18" s="149">
        <f>G$14+L$14+M$14+O18</f>
        <v>66750</v>
      </c>
      <c r="T18" s="149"/>
      <c r="U18" s="149">
        <f>J$14+L$14+M$14+Q18</f>
        <v>67890</v>
      </c>
    </row>
    <row r="19" spans="1:21" ht="15.75" customHeight="1">
      <c r="A19" s="1174"/>
      <c r="B19" s="167" t="s">
        <v>6</v>
      </c>
      <c r="C19" s="166"/>
      <c r="D19" s="166"/>
      <c r="E19" s="1136" t="s">
        <v>11</v>
      </c>
      <c r="F19" s="1137"/>
      <c r="G19" s="1336">
        <v>11100</v>
      </c>
      <c r="H19" s="1337"/>
      <c r="I19" s="185"/>
      <c r="J19" s="1311">
        <v>39300</v>
      </c>
      <c r="K19" s="1312"/>
      <c r="L19" s="1321">
        <v>19500</v>
      </c>
      <c r="M19" s="1323">
        <v>12000</v>
      </c>
      <c r="N19" s="187">
        <v>1</v>
      </c>
      <c r="O19" s="188">
        <f>C35*30</f>
        <v>24540</v>
      </c>
      <c r="P19" s="147"/>
      <c r="Q19" s="202">
        <f>D35*30</f>
        <v>22170</v>
      </c>
      <c r="R19" s="123">
        <v>1</v>
      </c>
      <c r="S19" s="130">
        <f>G$19+L$19+M$19+O19</f>
        <v>67140</v>
      </c>
      <c r="T19" s="130"/>
      <c r="U19" s="130">
        <f>J$19+L$19+M$19+Q19</f>
        <v>92970</v>
      </c>
    </row>
    <row r="20" spans="1:21" ht="15.75" customHeight="1">
      <c r="A20" s="1174"/>
      <c r="B20" s="167" t="s">
        <v>137</v>
      </c>
      <c r="C20" s="166"/>
      <c r="D20" s="166"/>
      <c r="E20" s="1313" t="s">
        <v>14</v>
      </c>
      <c r="F20" s="1314"/>
      <c r="G20" s="1336"/>
      <c r="H20" s="1337"/>
      <c r="I20" s="185"/>
      <c r="J20" s="1311"/>
      <c r="K20" s="1312"/>
      <c r="L20" s="1321"/>
      <c r="M20" s="1323"/>
      <c r="N20" s="189">
        <v>2</v>
      </c>
      <c r="O20" s="190">
        <f>C37*30</f>
        <v>26760</v>
      </c>
      <c r="P20" s="134"/>
      <c r="Q20" s="190">
        <f>D37*30</f>
        <v>24300</v>
      </c>
      <c r="R20" s="133">
        <v>2</v>
      </c>
      <c r="S20" s="136">
        <f>G$19+L$19+M$19+O20</f>
        <v>69360</v>
      </c>
      <c r="T20" s="136"/>
      <c r="U20" s="136">
        <f>J$19+L$19+M$19+Q20</f>
        <v>95100</v>
      </c>
    </row>
    <row r="21" spans="1:21" ht="15.75" customHeight="1">
      <c r="A21" s="1174"/>
      <c r="B21" s="167" t="s">
        <v>8</v>
      </c>
      <c r="C21" s="166"/>
      <c r="D21" s="166"/>
      <c r="E21" s="1124"/>
      <c r="F21" s="896"/>
      <c r="G21" s="1336"/>
      <c r="H21" s="1337"/>
      <c r="I21" s="185"/>
      <c r="J21" s="1311"/>
      <c r="K21" s="1312"/>
      <c r="L21" s="1321"/>
      <c r="M21" s="1323"/>
      <c r="N21" s="191">
        <v>3</v>
      </c>
      <c r="O21" s="192">
        <f>C39*30</f>
        <v>28620</v>
      </c>
      <c r="P21" s="129"/>
      <c r="Q21" s="192">
        <f>D39*30</f>
        <v>26160</v>
      </c>
      <c r="R21" s="126">
        <v>3</v>
      </c>
      <c r="S21" s="130">
        <f>G$19+L$19+M$19+O21</f>
        <v>71220</v>
      </c>
      <c r="T21" s="130"/>
      <c r="U21" s="130">
        <f>J$19+L$19+M$19+Q21</f>
        <v>96960</v>
      </c>
    </row>
    <row r="22" spans="1:21" ht="15.75" customHeight="1">
      <c r="A22" s="1174"/>
      <c r="B22" s="167"/>
      <c r="C22" s="166"/>
      <c r="D22" s="166"/>
      <c r="E22" s="1124"/>
      <c r="F22" s="896"/>
      <c r="G22" s="1336"/>
      <c r="H22" s="1337"/>
      <c r="I22" s="185"/>
      <c r="J22" s="1311"/>
      <c r="K22" s="1312"/>
      <c r="L22" s="1321"/>
      <c r="M22" s="1324"/>
      <c r="N22" s="189">
        <v>4</v>
      </c>
      <c r="O22" s="190">
        <f>C41*30</f>
        <v>30300</v>
      </c>
      <c r="P22" s="134"/>
      <c r="Q22" s="190">
        <f>D41*30</f>
        <v>27840</v>
      </c>
      <c r="R22" s="87">
        <v>4</v>
      </c>
      <c r="S22" s="136">
        <f>G$19+L$19+M$19+O22</f>
        <v>72900</v>
      </c>
      <c r="T22" s="136"/>
      <c r="U22" s="136">
        <f>J$19+L$19+M$19+Q22</f>
        <v>98640</v>
      </c>
    </row>
    <row r="23" spans="1:21" ht="15.75" customHeight="1" thickBot="1">
      <c r="A23" s="1174"/>
      <c r="B23" s="1246" t="s">
        <v>114</v>
      </c>
      <c r="C23" s="1247"/>
      <c r="D23" s="1319"/>
      <c r="E23" s="1124"/>
      <c r="F23" s="896"/>
      <c r="G23" s="1338" t="s">
        <v>138</v>
      </c>
      <c r="H23" s="1339"/>
      <c r="I23" s="186"/>
      <c r="J23" s="1326" t="s">
        <v>112</v>
      </c>
      <c r="K23" s="1327"/>
      <c r="L23" s="175" t="s">
        <v>59</v>
      </c>
      <c r="M23" s="179" t="s">
        <v>61</v>
      </c>
      <c r="N23" s="193">
        <v>5</v>
      </c>
      <c r="O23" s="194">
        <f>C43*30</f>
        <v>31950</v>
      </c>
      <c r="P23" s="132"/>
      <c r="Q23" s="194">
        <f>D43*30</f>
        <v>29490</v>
      </c>
      <c r="R23" s="128">
        <v>5</v>
      </c>
      <c r="S23" s="130">
        <f>G$19+L$19+M$19+O23</f>
        <v>74550</v>
      </c>
      <c r="T23" s="130"/>
      <c r="U23" s="130">
        <f>J$19+L$19+M$19+Q23</f>
        <v>100290</v>
      </c>
    </row>
    <row r="24" spans="1:21" ht="15.75" customHeight="1">
      <c r="A24" s="1112" t="s">
        <v>9</v>
      </c>
      <c r="B24" s="1113"/>
      <c r="C24" s="1113"/>
      <c r="D24" s="1113"/>
      <c r="E24" s="744" t="s">
        <v>11</v>
      </c>
      <c r="F24" s="745"/>
      <c r="G24" s="1328">
        <v>19200</v>
      </c>
      <c r="H24" s="1329"/>
      <c r="I24" s="1102"/>
      <c r="J24" s="1328">
        <v>49200</v>
      </c>
      <c r="K24" s="1329"/>
      <c r="L24" s="1340">
        <v>41400</v>
      </c>
      <c r="M24" s="1331">
        <v>12000</v>
      </c>
      <c r="N24" s="195">
        <v>1</v>
      </c>
      <c r="O24" s="196">
        <f>C35*30</f>
        <v>24540</v>
      </c>
      <c r="P24" s="137"/>
      <c r="Q24" s="196">
        <f>D35*30</f>
        <v>22170</v>
      </c>
      <c r="R24" s="86">
        <v>1</v>
      </c>
      <c r="S24" s="145">
        <f>G$24+L$24+M$24+O24</f>
        <v>97140</v>
      </c>
      <c r="T24" s="145"/>
      <c r="U24" s="145">
        <f>J$24+L$24+M$24+Q24</f>
        <v>124770</v>
      </c>
    </row>
    <row r="25" spans="1:21" ht="15.75" customHeight="1">
      <c r="A25" s="1114"/>
      <c r="B25" s="1115"/>
      <c r="C25" s="1115"/>
      <c r="D25" s="1115"/>
      <c r="E25" s="1313" t="s">
        <v>15</v>
      </c>
      <c r="F25" s="1314"/>
      <c r="G25" s="1311"/>
      <c r="H25" s="1312"/>
      <c r="I25" s="750"/>
      <c r="J25" s="1311"/>
      <c r="K25" s="1312"/>
      <c r="L25" s="1341"/>
      <c r="M25" s="1323"/>
      <c r="N25" s="191">
        <v>2</v>
      </c>
      <c r="O25" s="192">
        <f>C37*30</f>
        <v>26760</v>
      </c>
      <c r="P25" s="129"/>
      <c r="Q25" s="192">
        <f>D37*30</f>
        <v>24300</v>
      </c>
      <c r="R25" s="126">
        <v>2</v>
      </c>
      <c r="S25" s="127">
        <f>G$24+L$24+M$24+O25</f>
        <v>99360</v>
      </c>
      <c r="T25" s="127"/>
      <c r="U25" s="127">
        <f>J$24+L$24+M$24+Q25</f>
        <v>126900</v>
      </c>
    </row>
    <row r="26" spans="1:21" ht="15.75" customHeight="1">
      <c r="A26" s="1114"/>
      <c r="B26" s="1115"/>
      <c r="C26" s="1115"/>
      <c r="D26" s="1115"/>
      <c r="E26" s="1124"/>
      <c r="F26" s="896"/>
      <c r="G26" s="1311"/>
      <c r="H26" s="1312"/>
      <c r="I26" s="750"/>
      <c r="J26" s="1311"/>
      <c r="K26" s="1312"/>
      <c r="L26" s="1341"/>
      <c r="M26" s="1323"/>
      <c r="N26" s="197">
        <v>3</v>
      </c>
      <c r="O26" s="198">
        <f>C39*30</f>
        <v>28620</v>
      </c>
      <c r="P26" s="88"/>
      <c r="Q26" s="198">
        <f>D39*30</f>
        <v>26160</v>
      </c>
      <c r="R26" s="87">
        <v>3</v>
      </c>
      <c r="S26" s="89">
        <f>G$24+L$24+M$24+O26</f>
        <v>101220</v>
      </c>
      <c r="T26" s="89"/>
      <c r="U26" s="89">
        <f>J$24+L$24+M$24+Q26</f>
        <v>128760</v>
      </c>
    </row>
    <row r="27" spans="1:21" ht="15.75" customHeight="1">
      <c r="A27" s="1114"/>
      <c r="B27" s="1115"/>
      <c r="C27" s="1115"/>
      <c r="D27" s="1115"/>
      <c r="E27" s="1124"/>
      <c r="F27" s="896"/>
      <c r="G27" s="1311"/>
      <c r="H27" s="1312"/>
      <c r="I27" s="751"/>
      <c r="J27" s="1311"/>
      <c r="K27" s="1312"/>
      <c r="L27" s="1341"/>
      <c r="M27" s="1324"/>
      <c r="N27" s="191">
        <v>4</v>
      </c>
      <c r="O27" s="192">
        <f>C41*30</f>
        <v>30300</v>
      </c>
      <c r="P27" s="129"/>
      <c r="Q27" s="192">
        <f>D41*30</f>
        <v>27840</v>
      </c>
      <c r="R27" s="126">
        <v>4</v>
      </c>
      <c r="S27" s="127">
        <f>G$24+L$24+M$24+O27</f>
        <v>102900</v>
      </c>
      <c r="T27" s="127"/>
      <c r="U27" s="127">
        <f>J$24+L$24+M$24+Q27</f>
        <v>130440</v>
      </c>
    </row>
    <row r="28" spans="1:21" ht="15.75" customHeight="1" thickBot="1">
      <c r="A28" s="1116"/>
      <c r="B28" s="1117"/>
      <c r="C28" s="1117"/>
      <c r="D28" s="1117"/>
      <c r="E28" s="1226"/>
      <c r="F28" s="1227"/>
      <c r="G28" s="1334" t="s">
        <v>53</v>
      </c>
      <c r="H28" s="1335"/>
      <c r="I28" s="161"/>
      <c r="J28" s="1334" t="s">
        <v>113</v>
      </c>
      <c r="K28" s="1335"/>
      <c r="L28" s="177" t="s">
        <v>111</v>
      </c>
      <c r="M28" s="181" t="s">
        <v>61</v>
      </c>
      <c r="N28" s="199">
        <v>5</v>
      </c>
      <c r="O28" s="201">
        <f>C43*30</f>
        <v>31950</v>
      </c>
      <c r="P28" s="138"/>
      <c r="Q28" s="201">
        <f>D43*30</f>
        <v>29490</v>
      </c>
      <c r="R28" s="93">
        <v>5</v>
      </c>
      <c r="S28" s="146">
        <f>G$24+L$24+M$24+O28</f>
        <v>104550</v>
      </c>
      <c r="T28" s="146"/>
      <c r="U28" s="146">
        <f>J$24+L$24+M$24+Q28</f>
        <v>132090</v>
      </c>
    </row>
    <row r="29" spans="12:21" ht="14.25" customHeight="1">
      <c r="L29" s="1187" t="s">
        <v>143</v>
      </c>
      <c r="M29" s="1187"/>
      <c r="N29" s="1187"/>
      <c r="O29" s="1187"/>
      <c r="P29" s="1187"/>
      <c r="Q29" s="1187"/>
      <c r="R29" s="1187"/>
      <c r="S29" s="1187"/>
      <c r="T29" s="1187"/>
      <c r="U29" s="1187"/>
    </row>
    <row r="30" spans="2:23" ht="14.25" customHeight="1" thickBot="1">
      <c r="B30" s="896"/>
      <c r="C30" s="896"/>
      <c r="D30" s="896"/>
      <c r="E30" s="896"/>
      <c r="F30" s="896"/>
      <c r="G30" s="896"/>
      <c r="H30" s="896"/>
      <c r="I30" s="158"/>
      <c r="J30" s="896"/>
      <c r="K30" s="896"/>
      <c r="L30" s="1188"/>
      <c r="M30" s="1188"/>
      <c r="N30" s="1188"/>
      <c r="O30" s="1188"/>
      <c r="P30" s="1188"/>
      <c r="Q30" s="1188"/>
      <c r="R30" s="1188"/>
      <c r="S30" s="1188"/>
      <c r="T30" s="1188"/>
      <c r="U30" s="1188"/>
      <c r="V30" s="105"/>
      <c r="W30" s="105"/>
    </row>
    <row r="31" spans="2:23" ht="14.25" customHeight="1">
      <c r="B31" s="1233" t="s">
        <v>41</v>
      </c>
      <c r="C31" s="1234"/>
      <c r="D31" s="1235"/>
      <c r="E31" s="120"/>
      <c r="F31" s="1028" t="s">
        <v>127</v>
      </c>
      <c r="G31" s="1029"/>
      <c r="H31" s="1029"/>
      <c r="I31" s="1029"/>
      <c r="J31" s="1030"/>
      <c r="K31" s="120"/>
      <c r="L31" s="1034" t="s">
        <v>119</v>
      </c>
      <c r="M31" s="1035"/>
      <c r="N31" s="968" t="s">
        <v>116</v>
      </c>
      <c r="O31" s="969"/>
      <c r="P31" s="969"/>
      <c r="Q31" s="969"/>
      <c r="R31" s="968" t="s">
        <v>141</v>
      </c>
      <c r="S31" s="969"/>
      <c r="T31" s="969"/>
      <c r="U31" s="970"/>
      <c r="V31" s="105"/>
      <c r="W31" s="105"/>
    </row>
    <row r="32" spans="2:23" ht="14.25" customHeight="1" thickBot="1">
      <c r="B32" s="1236"/>
      <c r="C32" s="1237"/>
      <c r="D32" s="1238"/>
      <c r="E32" s="120"/>
      <c r="F32" s="1031"/>
      <c r="G32" s="1032"/>
      <c r="H32" s="1032"/>
      <c r="I32" s="1032"/>
      <c r="J32" s="1033"/>
      <c r="K32" s="120"/>
      <c r="L32" s="1204" t="s">
        <v>122</v>
      </c>
      <c r="M32" s="1205"/>
      <c r="N32" s="1206" t="s">
        <v>120</v>
      </c>
      <c r="O32" s="1207"/>
      <c r="P32" s="1207"/>
      <c r="Q32" s="1207"/>
      <c r="R32" s="1009" t="s">
        <v>131</v>
      </c>
      <c r="S32" s="1073"/>
      <c r="T32" s="1073"/>
      <c r="U32" s="1010"/>
      <c r="V32" s="105"/>
      <c r="W32" s="105"/>
    </row>
    <row r="33" spans="2:23" ht="14.25" customHeight="1">
      <c r="B33" s="663"/>
      <c r="C33" s="664" t="s">
        <v>34</v>
      </c>
      <c r="D33" s="1239" t="s">
        <v>18</v>
      </c>
      <c r="E33" s="105"/>
      <c r="F33" s="954" t="s">
        <v>42</v>
      </c>
      <c r="G33" s="956"/>
      <c r="H33" s="1240" t="s">
        <v>63</v>
      </c>
      <c r="I33" s="1342"/>
      <c r="J33" s="1241"/>
      <c r="K33" s="105"/>
      <c r="L33" s="1343" t="s">
        <v>142</v>
      </c>
      <c r="M33" s="1344"/>
      <c r="N33" s="968" t="s">
        <v>69</v>
      </c>
      <c r="O33" s="969"/>
      <c r="P33" s="969"/>
      <c r="Q33" s="970"/>
      <c r="R33" s="1242"/>
      <c r="S33" s="1243"/>
      <c r="T33" s="1243"/>
      <c r="U33" s="1243"/>
      <c r="V33" s="105"/>
      <c r="W33" s="105"/>
    </row>
    <row r="34" spans="2:23" ht="14.25" customHeight="1" thickBot="1">
      <c r="B34" s="663"/>
      <c r="C34" s="664"/>
      <c r="D34" s="1239"/>
      <c r="E34" s="105"/>
      <c r="F34" s="1041" t="s">
        <v>188</v>
      </c>
      <c r="G34" s="1063"/>
      <c r="H34" s="1244" t="s">
        <v>188</v>
      </c>
      <c r="I34" s="1345"/>
      <c r="J34" s="1245"/>
      <c r="K34" s="139"/>
      <c r="L34" s="772" t="s">
        <v>181</v>
      </c>
      <c r="M34" s="771"/>
      <c r="N34" s="1009" t="s">
        <v>121</v>
      </c>
      <c r="O34" s="1073"/>
      <c r="P34" s="1073"/>
      <c r="Q34" s="1073"/>
      <c r="R34" s="1246"/>
      <c r="S34" s="1247"/>
      <c r="T34" s="1247"/>
      <c r="U34" s="1247"/>
      <c r="V34" s="105"/>
      <c r="W34" s="105"/>
    </row>
    <row r="35" spans="2:23" ht="14.25" customHeight="1" thickBot="1">
      <c r="B35" s="677">
        <v>1</v>
      </c>
      <c r="C35" s="1248">
        <v>818</v>
      </c>
      <c r="D35" s="1249">
        <v>739</v>
      </c>
      <c r="E35" s="105"/>
      <c r="F35" s="1009" t="s">
        <v>189</v>
      </c>
      <c r="G35" s="1010"/>
      <c r="H35" s="1250" t="s">
        <v>190</v>
      </c>
      <c r="I35" s="1346"/>
      <c r="J35" s="1251"/>
      <c r="K35" s="139"/>
      <c r="L35" s="1252" t="s">
        <v>125</v>
      </c>
      <c r="M35" s="1253"/>
      <c r="N35" s="1254" t="s">
        <v>135</v>
      </c>
      <c r="O35" s="1255"/>
      <c r="P35" s="1255"/>
      <c r="Q35" s="1256"/>
      <c r="R35" s="1257" t="s">
        <v>160</v>
      </c>
      <c r="S35" s="1258"/>
      <c r="T35" s="1258"/>
      <c r="U35" s="1259"/>
      <c r="V35" s="105"/>
      <c r="W35" s="105"/>
    </row>
    <row r="36" spans="2:23" ht="14.25" customHeight="1" thickBot="1">
      <c r="B36" s="677"/>
      <c r="C36" s="1248"/>
      <c r="D36" s="1249"/>
      <c r="E36" s="105"/>
      <c r="F36" s="1263" t="s">
        <v>187</v>
      </c>
      <c r="G36" s="1263"/>
      <c r="H36" s="1263"/>
      <c r="I36" s="1263"/>
      <c r="J36" s="1263"/>
      <c r="K36" s="119"/>
      <c r="L36" s="1009" t="s">
        <v>182</v>
      </c>
      <c r="M36" s="1010"/>
      <c r="N36" s="1009" t="s">
        <v>147</v>
      </c>
      <c r="O36" s="1073"/>
      <c r="P36" s="1073"/>
      <c r="Q36" s="1010"/>
      <c r="R36" s="1260"/>
      <c r="S36" s="1261"/>
      <c r="T36" s="1261"/>
      <c r="U36" s="1262"/>
      <c r="V36" s="105"/>
      <c r="W36" s="105"/>
    </row>
    <row r="37" spans="2:23" ht="14.25" customHeight="1">
      <c r="B37" s="677">
        <v>2</v>
      </c>
      <c r="C37" s="1248">
        <v>892</v>
      </c>
      <c r="D37" s="1249">
        <v>810</v>
      </c>
      <c r="E37" s="105"/>
      <c r="F37" s="1264"/>
      <c r="G37" s="1264"/>
      <c r="H37" s="1264"/>
      <c r="I37" s="1264"/>
      <c r="J37" s="1264"/>
      <c r="K37" s="139"/>
      <c r="L37" s="117" t="s">
        <v>130</v>
      </c>
      <c r="M37" s="121"/>
      <c r="N37" s="122"/>
      <c r="O37" s="117"/>
      <c r="P37" s="117"/>
      <c r="Q37" s="122"/>
      <c r="R37" s="1209"/>
      <c r="S37" s="1209"/>
      <c r="T37" s="1209"/>
      <c r="U37" s="1209"/>
      <c r="V37" s="105"/>
      <c r="W37" s="105"/>
    </row>
    <row r="38" spans="2:23" ht="14.25" customHeight="1" thickBot="1">
      <c r="B38" s="677"/>
      <c r="C38" s="1248"/>
      <c r="D38" s="1249"/>
      <c r="E38" s="105"/>
      <c r="F38" s="156"/>
      <c r="G38" s="156"/>
      <c r="H38" s="156"/>
      <c r="I38" s="156"/>
      <c r="J38" s="156"/>
      <c r="K38" s="119"/>
      <c r="L38" s="1247"/>
      <c r="M38" s="1247"/>
      <c r="N38" s="1247"/>
      <c r="O38" s="1247"/>
      <c r="P38" s="1247"/>
      <c r="Q38" s="1247"/>
      <c r="R38" s="1209"/>
      <c r="S38" s="1209"/>
      <c r="T38" s="1209"/>
      <c r="U38" s="1209"/>
      <c r="V38" s="113"/>
      <c r="W38" s="113"/>
    </row>
    <row r="39" spans="2:23" ht="14.25" customHeight="1" thickBot="1">
      <c r="B39" s="677">
        <v>3</v>
      </c>
      <c r="C39" s="1248">
        <v>954</v>
      </c>
      <c r="D39" s="1249">
        <v>872</v>
      </c>
      <c r="E39" s="105"/>
      <c r="F39" s="1265" t="s">
        <v>149</v>
      </c>
      <c r="G39" s="1265"/>
      <c r="H39" s="1265"/>
      <c r="I39" s="1265"/>
      <c r="J39" s="1265"/>
      <c r="K39" s="119"/>
      <c r="L39" s="968" t="s">
        <v>117</v>
      </c>
      <c r="M39" s="970"/>
      <c r="N39" s="968" t="s">
        <v>161</v>
      </c>
      <c r="O39" s="969"/>
      <c r="P39" s="969"/>
      <c r="Q39" s="970"/>
      <c r="R39" s="968" t="s">
        <v>128</v>
      </c>
      <c r="S39" s="969"/>
      <c r="T39" s="969"/>
      <c r="U39" s="970"/>
      <c r="V39" s="105"/>
      <c r="W39" s="105"/>
    </row>
    <row r="40" spans="2:23" ht="14.25" customHeight="1" thickBot="1">
      <c r="B40" s="677"/>
      <c r="C40" s="1248"/>
      <c r="D40" s="1249"/>
      <c r="E40" s="105"/>
      <c r="F40" s="999" t="s">
        <v>150</v>
      </c>
      <c r="G40" s="1000"/>
      <c r="H40" s="1001"/>
      <c r="I40" s="1347" t="s">
        <v>158</v>
      </c>
      <c r="J40" s="1348"/>
      <c r="K40" s="105"/>
      <c r="L40" s="1009" t="s">
        <v>123</v>
      </c>
      <c r="M40" s="1010"/>
      <c r="N40" s="1009" t="s">
        <v>162</v>
      </c>
      <c r="O40" s="1073"/>
      <c r="P40" s="1073"/>
      <c r="Q40" s="1010"/>
      <c r="R40" s="1267" t="s">
        <v>165</v>
      </c>
      <c r="S40" s="1268"/>
      <c r="T40" s="1268"/>
      <c r="U40" s="1269"/>
      <c r="V40" s="105"/>
      <c r="W40" s="105"/>
    </row>
    <row r="41" spans="2:23" ht="14.25" customHeight="1" thickBot="1">
      <c r="B41" s="677">
        <v>4</v>
      </c>
      <c r="C41" s="1248">
        <v>1010</v>
      </c>
      <c r="D41" s="1249">
        <v>928</v>
      </c>
      <c r="E41" s="105"/>
      <c r="F41" s="999" t="s">
        <v>151</v>
      </c>
      <c r="G41" s="1000"/>
      <c r="H41" s="1001"/>
      <c r="I41" s="1347" t="s">
        <v>154</v>
      </c>
      <c r="J41" s="1348"/>
      <c r="K41" s="105"/>
      <c r="L41" s="968" t="s">
        <v>163</v>
      </c>
      <c r="M41" s="970"/>
      <c r="N41" s="968" t="s">
        <v>167</v>
      </c>
      <c r="O41" s="969"/>
      <c r="P41" s="969"/>
      <c r="Q41" s="970"/>
      <c r="R41" s="1009" t="s">
        <v>166</v>
      </c>
      <c r="S41" s="1073"/>
      <c r="T41" s="1073"/>
      <c r="U41" s="1010"/>
      <c r="V41" s="105"/>
      <c r="W41" s="105"/>
    </row>
    <row r="42" spans="2:21" ht="14.25" customHeight="1" thickBot="1">
      <c r="B42" s="677"/>
      <c r="C42" s="1248"/>
      <c r="D42" s="1249"/>
      <c r="F42" s="999" t="s">
        <v>152</v>
      </c>
      <c r="G42" s="1000"/>
      <c r="H42" s="1001"/>
      <c r="I42" s="999" t="s">
        <v>155</v>
      </c>
      <c r="J42" s="1001"/>
      <c r="L42" s="1270" t="s">
        <v>180</v>
      </c>
      <c r="M42" s="1271"/>
      <c r="N42" s="1009" t="s">
        <v>168</v>
      </c>
      <c r="O42" s="1073"/>
      <c r="P42" s="1073"/>
      <c r="Q42" s="1010"/>
      <c r="R42" s="968" t="s">
        <v>169</v>
      </c>
      <c r="S42" s="969"/>
      <c r="T42" s="969"/>
      <c r="U42" s="970"/>
    </row>
    <row r="43" spans="2:21" ht="14.25" customHeight="1">
      <c r="B43" s="677">
        <v>5</v>
      </c>
      <c r="C43" s="1273">
        <v>1065</v>
      </c>
      <c r="D43" s="1249">
        <v>983</v>
      </c>
      <c r="F43" s="1276" t="s">
        <v>153</v>
      </c>
      <c r="G43" s="1355"/>
      <c r="H43" s="1355"/>
      <c r="I43" s="1357" t="s">
        <v>191</v>
      </c>
      <c r="J43" s="1358"/>
      <c r="L43" s="968" t="s">
        <v>164</v>
      </c>
      <c r="M43" s="969"/>
      <c r="N43" s="969"/>
      <c r="O43" s="969"/>
      <c r="P43" s="969"/>
      <c r="Q43" s="970"/>
      <c r="R43" s="1267" t="s">
        <v>178</v>
      </c>
      <c r="S43" s="1268"/>
      <c r="T43" s="1268"/>
      <c r="U43" s="1269"/>
    </row>
    <row r="44" spans="2:21" ht="14.25" customHeight="1" thickBot="1">
      <c r="B44" s="1272"/>
      <c r="C44" s="1274"/>
      <c r="D44" s="1275"/>
      <c r="F44" s="778"/>
      <c r="G44" s="1356"/>
      <c r="H44" s="1356"/>
      <c r="I44" s="1359"/>
      <c r="J44" s="783"/>
      <c r="L44" s="1270" t="s">
        <v>177</v>
      </c>
      <c r="M44" s="1283"/>
      <c r="N44" s="1283"/>
      <c r="O44" s="1283"/>
      <c r="P44" s="1283"/>
      <c r="Q44" s="1271"/>
      <c r="R44" s="1009" t="s">
        <v>179</v>
      </c>
      <c r="S44" s="1073"/>
      <c r="T44" s="1073"/>
      <c r="U44" s="1010"/>
    </row>
    <row r="45" spans="6:21" ht="14.25" customHeight="1">
      <c r="F45" s="159"/>
      <c r="G45" s="159"/>
      <c r="H45" s="160"/>
      <c r="I45" s="160"/>
      <c r="J45" s="160"/>
      <c r="L45" s="968" t="s">
        <v>170</v>
      </c>
      <c r="M45" s="970"/>
      <c r="N45" s="968" t="s">
        <v>172</v>
      </c>
      <c r="O45" s="969"/>
      <c r="P45" s="969"/>
      <c r="Q45" s="970"/>
      <c r="R45" s="968" t="s">
        <v>174</v>
      </c>
      <c r="S45" s="969"/>
      <c r="T45" s="969"/>
      <c r="U45" s="970"/>
    </row>
    <row r="46" spans="6:21" ht="14.25" customHeight="1" thickBot="1">
      <c r="F46" s="866"/>
      <c r="G46" s="866"/>
      <c r="H46" s="866"/>
      <c r="I46" s="866"/>
      <c r="J46" s="866"/>
      <c r="L46" s="1009" t="s">
        <v>171</v>
      </c>
      <c r="M46" s="1010"/>
      <c r="N46" s="1009" t="s">
        <v>173</v>
      </c>
      <c r="O46" s="1073"/>
      <c r="P46" s="1073"/>
      <c r="Q46" s="1010"/>
      <c r="R46" s="1009" t="s">
        <v>173</v>
      </c>
      <c r="S46" s="1073"/>
      <c r="T46" s="1073"/>
      <c r="U46" s="1010"/>
    </row>
    <row r="47" spans="6:21" ht="14.25" customHeight="1">
      <c r="F47" s="866"/>
      <c r="G47" s="866"/>
      <c r="H47" s="866"/>
      <c r="I47" s="866"/>
      <c r="J47" s="866"/>
      <c r="L47" s="1349" t="s">
        <v>183</v>
      </c>
      <c r="M47" s="1350"/>
      <c r="N47" s="1350"/>
      <c r="O47" s="1351"/>
      <c r="P47" s="1349" t="s">
        <v>184</v>
      </c>
      <c r="Q47" s="1350"/>
      <c r="R47" s="1351"/>
      <c r="S47" s="156"/>
      <c r="T47" s="156"/>
      <c r="U47" s="156"/>
    </row>
    <row r="48" spans="12:21" ht="14.25" customHeight="1" thickBot="1">
      <c r="L48" s="1352" t="s">
        <v>186</v>
      </c>
      <c r="M48" s="1353"/>
      <c r="N48" s="1353"/>
      <c r="O48" s="1354"/>
      <c r="P48" s="1352" t="s">
        <v>185</v>
      </c>
      <c r="Q48" s="1353"/>
      <c r="R48" s="1354"/>
      <c r="S48" s="156"/>
      <c r="T48" s="156"/>
      <c r="U48" s="156"/>
    </row>
    <row r="49" spans="12:21" ht="13.5">
      <c r="L49" s="157"/>
      <c r="M49" s="157"/>
      <c r="N49" s="157"/>
      <c r="O49" s="157"/>
      <c r="P49" s="157"/>
      <c r="Q49" s="157"/>
      <c r="R49" s="157"/>
      <c r="S49" s="156"/>
      <c r="T49" s="156"/>
      <c r="U49" s="156"/>
    </row>
    <row r="50" spans="12:21" ht="13.5">
      <c r="L50" s="946" t="s">
        <v>176</v>
      </c>
      <c r="M50" s="946"/>
      <c r="N50" s="946"/>
      <c r="O50" s="946"/>
      <c r="P50" s="946"/>
      <c r="Q50" s="946"/>
      <c r="R50" s="946"/>
      <c r="S50" s="946"/>
      <c r="T50" s="946"/>
      <c r="U50" s="946"/>
    </row>
    <row r="51" spans="12:21" ht="13.5">
      <c r="L51" s="946"/>
      <c r="M51" s="946"/>
      <c r="N51" s="946"/>
      <c r="O51" s="946"/>
      <c r="P51" s="946"/>
      <c r="Q51" s="946"/>
      <c r="R51" s="946"/>
      <c r="S51" s="946"/>
      <c r="T51" s="946"/>
      <c r="U51" s="946"/>
    </row>
    <row r="52" spans="12:21" ht="13.5">
      <c r="L52" s="946"/>
      <c r="M52" s="946"/>
      <c r="N52" s="946"/>
      <c r="O52" s="946"/>
      <c r="P52" s="946"/>
      <c r="Q52" s="946"/>
      <c r="R52" s="946"/>
      <c r="S52" s="946"/>
      <c r="T52" s="946"/>
      <c r="U52" s="946"/>
    </row>
    <row r="53" spans="12:21" ht="13.5">
      <c r="L53" s="946"/>
      <c r="M53" s="946"/>
      <c r="N53" s="946"/>
      <c r="O53" s="946"/>
      <c r="P53" s="946"/>
      <c r="Q53" s="946"/>
      <c r="R53" s="946"/>
      <c r="S53" s="946"/>
      <c r="T53" s="946"/>
      <c r="U53" s="946"/>
    </row>
    <row r="54" spans="19:21" ht="14.25">
      <c r="S54" s="72"/>
      <c r="T54" s="72"/>
      <c r="U54" s="71"/>
    </row>
    <row r="55" spans="19:21" ht="14.25">
      <c r="S55" s="72"/>
      <c r="T55" s="72"/>
      <c r="U55" s="71"/>
    </row>
    <row r="56" spans="19:21" ht="14.25">
      <c r="S56" s="72"/>
      <c r="T56" s="72"/>
      <c r="U56" s="71"/>
    </row>
    <row r="57" spans="19:21" ht="14.25">
      <c r="S57" s="72"/>
      <c r="T57" s="72"/>
      <c r="U57" s="71"/>
    </row>
    <row r="58" spans="19:21" ht="13.5">
      <c r="S58" s="1"/>
      <c r="T58" s="1"/>
      <c r="U58" s="1"/>
    </row>
    <row r="59" spans="19:21" ht="13.5">
      <c r="S59" s="1"/>
      <c r="T59" s="1"/>
      <c r="U59" s="1"/>
    </row>
    <row r="60" spans="19:21" ht="13.5">
      <c r="S60" s="1"/>
      <c r="T60" s="1"/>
      <c r="U60" s="1"/>
    </row>
  </sheetData>
  <sheetProtection/>
  <mergeCells count="144">
    <mergeCell ref="P48:R48"/>
    <mergeCell ref="L48:O48"/>
    <mergeCell ref="L50:U53"/>
    <mergeCell ref="F40:H40"/>
    <mergeCell ref="F41:H41"/>
    <mergeCell ref="F42:H42"/>
    <mergeCell ref="F43:H44"/>
    <mergeCell ref="I43:J44"/>
    <mergeCell ref="F46:G47"/>
    <mergeCell ref="H46:J47"/>
    <mergeCell ref="L46:M46"/>
    <mergeCell ref="N46:Q46"/>
    <mergeCell ref="I40:J40"/>
    <mergeCell ref="P47:R47"/>
    <mergeCell ref="R46:U46"/>
    <mergeCell ref="L47:O47"/>
    <mergeCell ref="R43:U43"/>
    <mergeCell ref="L44:Q44"/>
    <mergeCell ref="R44:U44"/>
    <mergeCell ref="L45:M45"/>
    <mergeCell ref="N42:Q42"/>
    <mergeCell ref="R42:U42"/>
    <mergeCell ref="I42:J42"/>
    <mergeCell ref="N45:Q45"/>
    <mergeCell ref="R45:U45"/>
    <mergeCell ref="B43:B44"/>
    <mergeCell ref="C43:C44"/>
    <mergeCell ref="D43:D44"/>
    <mergeCell ref="L43:Q43"/>
    <mergeCell ref="N40:Q40"/>
    <mergeCell ref="R40:U40"/>
    <mergeCell ref="B41:B42"/>
    <mergeCell ref="C41:C42"/>
    <mergeCell ref="D41:D42"/>
    <mergeCell ref="L41:M41"/>
    <mergeCell ref="I41:J41"/>
    <mergeCell ref="N41:Q41"/>
    <mergeCell ref="R41:U41"/>
    <mergeCell ref="L42:M42"/>
    <mergeCell ref="N38:Q38"/>
    <mergeCell ref="R38:U38"/>
    <mergeCell ref="B39:B40"/>
    <mergeCell ref="C39:C40"/>
    <mergeCell ref="D39:D40"/>
    <mergeCell ref="F39:J39"/>
    <mergeCell ref="L39:M39"/>
    <mergeCell ref="N39:Q39"/>
    <mergeCell ref="R39:U39"/>
    <mergeCell ref="L40:M40"/>
    <mergeCell ref="N35:Q35"/>
    <mergeCell ref="R35:U36"/>
    <mergeCell ref="F36:J37"/>
    <mergeCell ref="L36:M36"/>
    <mergeCell ref="N36:Q36"/>
    <mergeCell ref="B37:B38"/>
    <mergeCell ref="C37:C38"/>
    <mergeCell ref="D37:D38"/>
    <mergeCell ref="R37:U37"/>
    <mergeCell ref="L38:M38"/>
    <mergeCell ref="B35:B36"/>
    <mergeCell ref="C35:C36"/>
    <mergeCell ref="D35:D36"/>
    <mergeCell ref="F35:G35"/>
    <mergeCell ref="H35:J35"/>
    <mergeCell ref="L35:M35"/>
    <mergeCell ref="N33:Q33"/>
    <mergeCell ref="R33:U33"/>
    <mergeCell ref="F34:G34"/>
    <mergeCell ref="H34:J34"/>
    <mergeCell ref="L34:M34"/>
    <mergeCell ref="N34:Q34"/>
    <mergeCell ref="R34:U34"/>
    <mergeCell ref="B33:B34"/>
    <mergeCell ref="C33:C34"/>
    <mergeCell ref="D33:D34"/>
    <mergeCell ref="F33:G33"/>
    <mergeCell ref="H33:J33"/>
    <mergeCell ref="L33:M33"/>
    <mergeCell ref="L31:M31"/>
    <mergeCell ref="N31:Q31"/>
    <mergeCell ref="R31:U31"/>
    <mergeCell ref="L32:M32"/>
    <mergeCell ref="N32:Q32"/>
    <mergeCell ref="R32:U32"/>
    <mergeCell ref="B30:D30"/>
    <mergeCell ref="E30:F30"/>
    <mergeCell ref="G30:H30"/>
    <mergeCell ref="J30:K30"/>
    <mergeCell ref="B31:D32"/>
    <mergeCell ref="F31:J32"/>
    <mergeCell ref="L24:L27"/>
    <mergeCell ref="M24:M27"/>
    <mergeCell ref="E25:F28"/>
    <mergeCell ref="G28:H28"/>
    <mergeCell ref="J28:K28"/>
    <mergeCell ref="L29:U30"/>
    <mergeCell ref="E20:F23"/>
    <mergeCell ref="B23:D23"/>
    <mergeCell ref="G23:H23"/>
    <mergeCell ref="J23:K23"/>
    <mergeCell ref="A24:D28"/>
    <mergeCell ref="E24:F24"/>
    <mergeCell ref="G24:H27"/>
    <mergeCell ref="J24:K27"/>
    <mergeCell ref="J14:K17"/>
    <mergeCell ref="L14:L17"/>
    <mergeCell ref="M14:M17"/>
    <mergeCell ref="G18:H18"/>
    <mergeCell ref="J18:K18"/>
    <mergeCell ref="E19:F19"/>
    <mergeCell ref="G19:H22"/>
    <mergeCell ref="J19:K22"/>
    <mergeCell ref="L19:L22"/>
    <mergeCell ref="M19:M22"/>
    <mergeCell ref="B16:D16"/>
    <mergeCell ref="B17:D17"/>
    <mergeCell ref="B18:D18"/>
    <mergeCell ref="L9:L12"/>
    <mergeCell ref="M9:M12"/>
    <mergeCell ref="E10:F13"/>
    <mergeCell ref="B13:D13"/>
    <mergeCell ref="J13:K13"/>
    <mergeCell ref="E14:F14"/>
    <mergeCell ref="G14:H17"/>
    <mergeCell ref="G7:H7"/>
    <mergeCell ref="J7:K7"/>
    <mergeCell ref="M7:M8"/>
    <mergeCell ref="G8:H8"/>
    <mergeCell ref="J8:K8"/>
    <mergeCell ref="A9:A23"/>
    <mergeCell ref="E9:F9"/>
    <mergeCell ref="G9:H13"/>
    <mergeCell ref="J9:K12"/>
    <mergeCell ref="E15:F18"/>
    <mergeCell ref="I9:I12"/>
    <mergeCell ref="I14:I17"/>
    <mergeCell ref="I24:I27"/>
    <mergeCell ref="A2:U2"/>
    <mergeCell ref="N5:U5"/>
    <mergeCell ref="A6:D8"/>
    <mergeCell ref="E6:F8"/>
    <mergeCell ref="L6:L8"/>
    <mergeCell ref="N6:Q6"/>
    <mergeCell ref="R6:U7"/>
  </mergeCells>
  <printOptions horizontalCentered="1" verticalCentered="1"/>
  <pageMargins left="0.1968503937007874" right="0.35433070866141736" top="0.1968503937007874" bottom="0.1968503937007874" header="0.1968503937007874" footer="0.1968503937007874"/>
  <pageSetup horizontalDpi="600" verticalDpi="600" orientation="landscape" paperSize="9" scale="75" r:id="rId2"/>
  <drawing r:id="rId1"/>
</worksheet>
</file>

<file path=xl/worksheets/sheet19.xml><?xml version="1.0" encoding="utf-8"?>
<worksheet xmlns="http://schemas.openxmlformats.org/spreadsheetml/2006/main" xmlns:r="http://schemas.openxmlformats.org/officeDocument/2006/relationships">
  <dimension ref="A1:U60"/>
  <sheetViews>
    <sheetView view="pageLayout" zoomScale="90" zoomScaleSheetLayoutView="85" zoomScalePageLayoutView="90" workbookViewId="0" topLeftCell="A1">
      <selection activeCell="G50" sqref="G50"/>
    </sheetView>
  </sheetViews>
  <sheetFormatPr defaultColWidth="9.00390625" defaultRowHeight="13.5"/>
  <cols>
    <col min="1" max="1" width="6.75390625" style="0" customWidth="1"/>
    <col min="3" max="3" width="10.25390625" style="0" customWidth="1"/>
    <col min="4" max="4" width="12.75390625" style="0" customWidth="1"/>
    <col min="5" max="5" width="8.375" style="0" customWidth="1"/>
    <col min="6" max="6" width="8.50390625" style="0" customWidth="1"/>
    <col min="8" max="8" width="8.375" style="0" customWidth="1"/>
    <col min="9" max="9" width="9.50390625" style="0" customWidth="1"/>
    <col min="10" max="10" width="7.25390625" style="0" customWidth="1"/>
    <col min="11" max="11" width="15.875" style="0" customWidth="1"/>
    <col min="12" max="12" width="13.875" style="0" customWidth="1"/>
    <col min="13" max="13" width="3.875" style="0" customWidth="1"/>
    <col min="14" max="14" width="12.875" style="0" customWidth="1"/>
    <col min="15" max="15" width="11.625" style="0" customWidth="1"/>
    <col min="16" max="16" width="4.125" style="0" customWidth="1"/>
    <col min="17" max="17" width="13.125" style="0" customWidth="1"/>
    <col min="18" max="18" width="13.25390625" style="0" customWidth="1"/>
  </cols>
  <sheetData>
    <row r="1" ht="13.5">
      <c r="A1" t="s">
        <v>148</v>
      </c>
    </row>
    <row r="2" spans="1:18" ht="33.75" customHeight="1">
      <c r="A2" s="1158" t="s">
        <v>159</v>
      </c>
      <c r="B2" s="1158"/>
      <c r="C2" s="1158"/>
      <c r="D2" s="1158"/>
      <c r="E2" s="1158"/>
      <c r="F2" s="1158"/>
      <c r="G2" s="1158"/>
      <c r="H2" s="1158"/>
      <c r="I2" s="1158"/>
      <c r="J2" s="1158"/>
      <c r="K2" s="1158"/>
      <c r="L2" s="1158"/>
      <c r="M2" s="1158"/>
      <c r="N2" s="1158"/>
      <c r="O2" s="1158"/>
      <c r="P2" s="1158"/>
      <c r="Q2" s="1158"/>
      <c r="R2" s="1158"/>
    </row>
    <row r="3" spans="1:18" ht="25.5" customHeight="1">
      <c r="A3" s="49" t="s">
        <v>132</v>
      </c>
      <c r="M3" s="151"/>
      <c r="N3" s="151"/>
      <c r="O3" s="151"/>
      <c r="P3" s="151"/>
      <c r="Q3" s="151"/>
      <c r="R3" s="151"/>
    </row>
    <row r="4" spans="1:21" ht="18.75" customHeight="1">
      <c r="A4" s="155" t="s">
        <v>157</v>
      </c>
      <c r="B4" s="150"/>
      <c r="C4" s="150"/>
      <c r="D4" s="150"/>
      <c r="E4" s="150"/>
      <c r="F4" s="150"/>
      <c r="G4" s="150"/>
      <c r="H4" s="150"/>
      <c r="I4" s="150"/>
      <c r="J4" s="150"/>
      <c r="K4" s="150"/>
      <c r="L4" s="153"/>
      <c r="M4" s="153"/>
      <c r="N4" s="153"/>
      <c r="O4" s="153"/>
      <c r="P4" s="153"/>
      <c r="Q4" s="153"/>
      <c r="R4" s="152"/>
      <c r="S4" s="3"/>
      <c r="T4" s="3"/>
      <c r="U4" s="1"/>
    </row>
    <row r="5" spans="12:21" ht="14.25" customHeight="1" thickBot="1">
      <c r="L5" s="154"/>
      <c r="M5" s="1225" t="s">
        <v>146</v>
      </c>
      <c r="N5" s="1225"/>
      <c r="O5" s="1225"/>
      <c r="P5" s="1225"/>
      <c r="Q5" s="1225"/>
      <c r="R5" s="1225"/>
      <c r="S5" s="3"/>
      <c r="T5" s="1"/>
      <c r="U5" s="3"/>
    </row>
    <row r="6" spans="1:18" ht="15.75" customHeight="1" thickBot="1">
      <c r="A6" s="1160" t="s">
        <v>1</v>
      </c>
      <c r="B6" s="1161"/>
      <c r="C6" s="1161"/>
      <c r="D6" s="1161"/>
      <c r="E6" s="1164" t="s">
        <v>10</v>
      </c>
      <c r="F6" s="1165"/>
      <c r="G6" s="73" t="s">
        <v>16</v>
      </c>
      <c r="H6" s="74"/>
      <c r="I6" s="74"/>
      <c r="J6" s="75"/>
      <c r="K6" s="1170" t="s">
        <v>19</v>
      </c>
      <c r="L6" s="76" t="s">
        <v>28</v>
      </c>
      <c r="M6" s="1218" t="s">
        <v>144</v>
      </c>
      <c r="N6" s="1219"/>
      <c r="O6" s="1220"/>
      <c r="P6" s="1147" t="s">
        <v>33</v>
      </c>
      <c r="Q6" s="1148"/>
      <c r="R6" s="1149"/>
    </row>
    <row r="7" spans="1:18" ht="15.75" customHeight="1" thickBot="1">
      <c r="A7" s="1162"/>
      <c r="B7" s="1163"/>
      <c r="C7" s="1163"/>
      <c r="D7" s="1163"/>
      <c r="E7" s="1166"/>
      <c r="F7" s="1167"/>
      <c r="G7" s="578" t="s">
        <v>67</v>
      </c>
      <c r="H7" s="579"/>
      <c r="I7" s="578" t="s">
        <v>18</v>
      </c>
      <c r="J7" s="579"/>
      <c r="K7" s="572"/>
      <c r="L7" s="1153" t="s">
        <v>29</v>
      </c>
      <c r="M7" s="77"/>
      <c r="N7" s="78" t="s">
        <v>34</v>
      </c>
      <c r="O7" s="79" t="s">
        <v>18</v>
      </c>
      <c r="P7" s="1150"/>
      <c r="Q7" s="1151"/>
      <c r="R7" s="1152"/>
    </row>
    <row r="8" spans="1:18" ht="15.75" customHeight="1" thickBot="1">
      <c r="A8" s="1162"/>
      <c r="B8" s="1163"/>
      <c r="C8" s="1163"/>
      <c r="D8" s="1163"/>
      <c r="E8" s="1168"/>
      <c r="F8" s="1169"/>
      <c r="G8" s="1155" t="s">
        <v>17</v>
      </c>
      <c r="H8" s="1156"/>
      <c r="I8" s="1155" t="s">
        <v>17</v>
      </c>
      <c r="J8" s="1156"/>
      <c r="K8" s="1171"/>
      <c r="L8" s="1154"/>
      <c r="M8" s="80" t="s">
        <v>62</v>
      </c>
      <c r="N8" s="81" t="s">
        <v>39</v>
      </c>
      <c r="O8" s="82" t="s">
        <v>39</v>
      </c>
      <c r="P8" s="83" t="s">
        <v>62</v>
      </c>
      <c r="Q8" s="84" t="s">
        <v>34</v>
      </c>
      <c r="R8" s="85" t="s">
        <v>18</v>
      </c>
    </row>
    <row r="9" spans="1:18" ht="15.75" customHeight="1" thickTop="1">
      <c r="A9" s="1173" t="s">
        <v>32</v>
      </c>
      <c r="B9" s="96" t="s">
        <v>2</v>
      </c>
      <c r="C9" s="97"/>
      <c r="D9" s="98"/>
      <c r="E9" s="1120" t="s">
        <v>11</v>
      </c>
      <c r="F9" s="1121"/>
      <c r="G9" s="1122" t="s">
        <v>20</v>
      </c>
      <c r="H9" s="1123"/>
      <c r="I9" s="1040">
        <v>14700</v>
      </c>
      <c r="J9" s="1037"/>
      <c r="K9" s="1142">
        <v>9000</v>
      </c>
      <c r="L9" s="1143">
        <v>12000</v>
      </c>
      <c r="M9" s="123">
        <v>1</v>
      </c>
      <c r="N9" s="131">
        <f>C35*30</f>
        <v>24540</v>
      </c>
      <c r="O9" s="131">
        <f>D35*30</f>
        <v>22170</v>
      </c>
      <c r="P9" s="124">
        <v>1</v>
      </c>
      <c r="Q9" s="125">
        <f>K$9+L$9+N9</f>
        <v>45540</v>
      </c>
      <c r="R9" s="125">
        <f>I$9+K$9+L$9+O9</f>
        <v>57870</v>
      </c>
    </row>
    <row r="10" spans="1:18" ht="15.75" customHeight="1">
      <c r="A10" s="1174"/>
      <c r="B10" s="99"/>
      <c r="C10" s="100"/>
      <c r="D10" s="101"/>
      <c r="E10" s="1106" t="s">
        <v>12</v>
      </c>
      <c r="F10" s="1144"/>
      <c r="G10" s="894"/>
      <c r="H10" s="895"/>
      <c r="I10" s="595"/>
      <c r="J10" s="596"/>
      <c r="K10" s="619"/>
      <c r="L10" s="1104"/>
      <c r="M10" s="133">
        <v>2</v>
      </c>
      <c r="N10" s="134">
        <f>C37*30</f>
        <v>26760</v>
      </c>
      <c r="O10" s="134">
        <f>D37*30</f>
        <v>24300</v>
      </c>
      <c r="P10" s="133">
        <v>2</v>
      </c>
      <c r="Q10" s="135">
        <f>K$9+L$9+N10</f>
        <v>47760</v>
      </c>
      <c r="R10" s="135">
        <f>I$9+K$9+L$9+O10</f>
        <v>60000</v>
      </c>
    </row>
    <row r="11" spans="1:18" ht="15.75" customHeight="1">
      <c r="A11" s="1174"/>
      <c r="B11" s="102" t="s">
        <v>3</v>
      </c>
      <c r="C11" s="101"/>
      <c r="D11" s="101"/>
      <c r="E11" s="1108"/>
      <c r="F11" s="1145"/>
      <c r="G11" s="894"/>
      <c r="H11" s="895"/>
      <c r="I11" s="595"/>
      <c r="J11" s="596"/>
      <c r="K11" s="619"/>
      <c r="L11" s="1104"/>
      <c r="M11" s="126">
        <v>3</v>
      </c>
      <c r="N11" s="129">
        <f>C39*30</f>
        <v>28620</v>
      </c>
      <c r="O11" s="129">
        <f>D39*30</f>
        <v>26160</v>
      </c>
      <c r="P11" s="126">
        <v>3</v>
      </c>
      <c r="Q11" s="127">
        <f>K$9+L$9+N11</f>
        <v>49620</v>
      </c>
      <c r="R11" s="127">
        <f>I$9+K$9+L$9+O11</f>
        <v>61860</v>
      </c>
    </row>
    <row r="12" spans="1:18" ht="15.75" customHeight="1">
      <c r="A12" s="1174"/>
      <c r="B12" s="102"/>
      <c r="C12" s="101"/>
      <c r="D12" s="101"/>
      <c r="E12" s="1108"/>
      <c r="F12" s="1145"/>
      <c r="G12" s="894"/>
      <c r="H12" s="895"/>
      <c r="I12" s="595"/>
      <c r="J12" s="596"/>
      <c r="K12" s="619"/>
      <c r="L12" s="1105"/>
      <c r="M12" s="133">
        <v>4</v>
      </c>
      <c r="N12" s="134">
        <f>C41*30</f>
        <v>30300</v>
      </c>
      <c r="O12" s="134">
        <f>D41*30</f>
        <v>27840</v>
      </c>
      <c r="P12" s="133">
        <v>4</v>
      </c>
      <c r="Q12" s="135">
        <f>K$9+L$9+N12</f>
        <v>51300</v>
      </c>
      <c r="R12" s="135">
        <f>I$9+K$9+L$9+O12</f>
        <v>63540</v>
      </c>
    </row>
    <row r="13" spans="1:18" ht="15.75" customHeight="1" thickBot="1">
      <c r="A13" s="1174"/>
      <c r="B13" s="1226" t="s">
        <v>115</v>
      </c>
      <c r="C13" s="1227"/>
      <c r="D13" s="1228"/>
      <c r="E13" s="1110"/>
      <c r="F13" s="1146"/>
      <c r="G13" s="894"/>
      <c r="H13" s="895"/>
      <c r="I13" s="888" t="s">
        <v>54</v>
      </c>
      <c r="J13" s="889"/>
      <c r="K13" s="66" t="s">
        <v>57</v>
      </c>
      <c r="L13" s="90" t="s">
        <v>61</v>
      </c>
      <c r="M13" s="128">
        <v>5</v>
      </c>
      <c r="N13" s="132">
        <f>C43*30</f>
        <v>31950</v>
      </c>
      <c r="O13" s="132">
        <f>D43*30</f>
        <v>29490</v>
      </c>
      <c r="P13" s="128">
        <v>5</v>
      </c>
      <c r="Q13" s="144">
        <f>K$9+L$9+N13</f>
        <v>52950</v>
      </c>
      <c r="R13" s="130">
        <f>I$9+K$9+L$9+O13</f>
        <v>65190</v>
      </c>
    </row>
    <row r="14" spans="1:18" ht="15.75" customHeight="1">
      <c r="A14" s="1174"/>
      <c r="B14" s="103" t="s">
        <v>4</v>
      </c>
      <c r="C14" s="104"/>
      <c r="D14" s="111"/>
      <c r="E14" s="744" t="s">
        <v>11</v>
      </c>
      <c r="F14" s="745"/>
      <c r="G14" s="1134">
        <v>11100</v>
      </c>
      <c r="H14" s="1135"/>
      <c r="I14" s="1134">
        <v>14700</v>
      </c>
      <c r="J14" s="1135"/>
      <c r="K14" s="1138">
        <v>11700</v>
      </c>
      <c r="L14" s="1103">
        <v>12000</v>
      </c>
      <c r="M14" s="86">
        <v>1</v>
      </c>
      <c r="N14" s="137">
        <f>C35*30</f>
        <v>24540</v>
      </c>
      <c r="O14" s="137">
        <f>D35*30</f>
        <v>22170</v>
      </c>
      <c r="P14" s="86">
        <v>1</v>
      </c>
      <c r="Q14" s="145">
        <f>G$14+K$14+L$14+N14</f>
        <v>59340</v>
      </c>
      <c r="R14" s="145">
        <f>I$14+K$14+L$14+O14</f>
        <v>60570</v>
      </c>
    </row>
    <row r="15" spans="1:18" ht="15.75" customHeight="1">
      <c r="A15" s="1174"/>
      <c r="B15" s="102" t="s">
        <v>5</v>
      </c>
      <c r="C15" s="101"/>
      <c r="D15" s="112"/>
      <c r="E15" s="1106" t="s">
        <v>13</v>
      </c>
      <c r="F15" s="1107"/>
      <c r="G15" s="595"/>
      <c r="H15" s="596"/>
      <c r="I15" s="595"/>
      <c r="J15" s="596"/>
      <c r="K15" s="619"/>
      <c r="L15" s="1104"/>
      <c r="M15" s="126">
        <v>2</v>
      </c>
      <c r="N15" s="129">
        <f>C37*30</f>
        <v>26760</v>
      </c>
      <c r="O15" s="129">
        <f>D37*30</f>
        <v>24300</v>
      </c>
      <c r="P15" s="126">
        <v>2</v>
      </c>
      <c r="Q15" s="127">
        <f>G$14+K$14+L$14+N15</f>
        <v>61560</v>
      </c>
      <c r="R15" s="127">
        <f>I$14+K$14+L$14+O15</f>
        <v>62700</v>
      </c>
    </row>
    <row r="16" spans="1:18" ht="15.75" customHeight="1">
      <c r="A16" s="1174"/>
      <c r="B16" s="1124"/>
      <c r="C16" s="896"/>
      <c r="D16" s="1125"/>
      <c r="E16" s="1108"/>
      <c r="F16" s="1109"/>
      <c r="G16" s="595"/>
      <c r="H16" s="596"/>
      <c r="I16" s="595"/>
      <c r="J16" s="596"/>
      <c r="K16" s="619"/>
      <c r="L16" s="1104"/>
      <c r="M16" s="87">
        <v>3</v>
      </c>
      <c r="N16" s="88">
        <f>C39*30</f>
        <v>28620</v>
      </c>
      <c r="O16" s="88">
        <f>D39*30</f>
        <v>26160</v>
      </c>
      <c r="P16" s="87">
        <v>3</v>
      </c>
      <c r="Q16" s="89">
        <f>G$14+K$14+L$14+N16</f>
        <v>63420</v>
      </c>
      <c r="R16" s="89">
        <f>I$14+K$14+L$14+O16</f>
        <v>64560</v>
      </c>
    </row>
    <row r="17" spans="1:18" ht="15.75" customHeight="1">
      <c r="A17" s="1174"/>
      <c r="B17" s="1126"/>
      <c r="C17" s="600"/>
      <c r="D17" s="1127"/>
      <c r="E17" s="1108"/>
      <c r="F17" s="1109"/>
      <c r="G17" s="595"/>
      <c r="H17" s="596"/>
      <c r="I17" s="595"/>
      <c r="J17" s="596"/>
      <c r="K17" s="619"/>
      <c r="L17" s="1105"/>
      <c r="M17" s="126">
        <v>4</v>
      </c>
      <c r="N17" s="129">
        <f>C41*30</f>
        <v>30300</v>
      </c>
      <c r="O17" s="129">
        <f>D41*30</f>
        <v>27840</v>
      </c>
      <c r="P17" s="126">
        <v>4</v>
      </c>
      <c r="Q17" s="127">
        <f>G$14+K$14+L$14+N17</f>
        <v>65100</v>
      </c>
      <c r="R17" s="127">
        <f>I$14+K$14+L$14+O17</f>
        <v>66240</v>
      </c>
    </row>
    <row r="18" spans="1:18" ht="15.75" customHeight="1" thickBot="1">
      <c r="A18" s="1174"/>
      <c r="B18" s="1226" t="s">
        <v>114</v>
      </c>
      <c r="C18" s="1227"/>
      <c r="D18" s="1228"/>
      <c r="E18" s="1110"/>
      <c r="F18" s="1111"/>
      <c r="G18" s="1229" t="s">
        <v>138</v>
      </c>
      <c r="H18" s="1230"/>
      <c r="I18" s="926" t="s">
        <v>54</v>
      </c>
      <c r="J18" s="924"/>
      <c r="K18" s="91" t="s">
        <v>58</v>
      </c>
      <c r="L18" s="92" t="s">
        <v>61</v>
      </c>
      <c r="M18" s="93">
        <v>5</v>
      </c>
      <c r="N18" s="148">
        <f>C43*30</f>
        <v>31950</v>
      </c>
      <c r="O18" s="148">
        <f>D43*30</f>
        <v>29490</v>
      </c>
      <c r="P18" s="93">
        <v>5</v>
      </c>
      <c r="Q18" s="149">
        <f>G$14+K$14+L$14+N18</f>
        <v>66750</v>
      </c>
      <c r="R18" s="149">
        <f>I$14+K$14+L$14+O18</f>
        <v>67890</v>
      </c>
    </row>
    <row r="19" spans="1:18" ht="15.75" customHeight="1">
      <c r="A19" s="1174"/>
      <c r="B19" s="102" t="s">
        <v>6</v>
      </c>
      <c r="C19" s="101"/>
      <c r="D19" s="101"/>
      <c r="E19" s="1136" t="s">
        <v>11</v>
      </c>
      <c r="F19" s="1137"/>
      <c r="G19" s="595">
        <v>11100</v>
      </c>
      <c r="H19" s="596"/>
      <c r="I19" s="595">
        <v>39300</v>
      </c>
      <c r="J19" s="596"/>
      <c r="K19" s="619">
        <v>19500</v>
      </c>
      <c r="L19" s="1104">
        <v>12000</v>
      </c>
      <c r="M19" s="123">
        <v>1</v>
      </c>
      <c r="N19" s="131">
        <f>C35*30</f>
        <v>24540</v>
      </c>
      <c r="O19" s="147">
        <f>D35*30</f>
        <v>22170</v>
      </c>
      <c r="P19" s="123">
        <v>1</v>
      </c>
      <c r="Q19" s="130">
        <f>G$19+K$19+L$19+N19</f>
        <v>67140</v>
      </c>
      <c r="R19" s="130">
        <f>I$19+K$19+L$19+O19</f>
        <v>92970</v>
      </c>
    </row>
    <row r="20" spans="1:18" ht="15.75" customHeight="1">
      <c r="A20" s="1174"/>
      <c r="B20" s="102" t="s">
        <v>137</v>
      </c>
      <c r="C20" s="101"/>
      <c r="D20" s="101"/>
      <c r="E20" s="1106" t="s">
        <v>14</v>
      </c>
      <c r="F20" s="1107"/>
      <c r="G20" s="595"/>
      <c r="H20" s="596"/>
      <c r="I20" s="595"/>
      <c r="J20" s="596"/>
      <c r="K20" s="619"/>
      <c r="L20" s="1104"/>
      <c r="M20" s="133">
        <v>2</v>
      </c>
      <c r="N20" s="134">
        <f>C37*30</f>
        <v>26760</v>
      </c>
      <c r="O20" s="134">
        <f>D37*30</f>
        <v>24300</v>
      </c>
      <c r="P20" s="133">
        <v>2</v>
      </c>
      <c r="Q20" s="136">
        <f>G$19+K$19+L$19+N20</f>
        <v>69360</v>
      </c>
      <c r="R20" s="136">
        <f>I$19+K$19+L$19+O20</f>
        <v>95100</v>
      </c>
    </row>
    <row r="21" spans="1:18" ht="15.75" customHeight="1">
      <c r="A21" s="1174"/>
      <c r="B21" s="102" t="s">
        <v>8</v>
      </c>
      <c r="C21" s="101"/>
      <c r="D21" s="101"/>
      <c r="E21" s="1108"/>
      <c r="F21" s="1109"/>
      <c r="G21" s="595"/>
      <c r="H21" s="596"/>
      <c r="I21" s="595"/>
      <c r="J21" s="596"/>
      <c r="K21" s="619"/>
      <c r="L21" s="1104"/>
      <c r="M21" s="126">
        <v>3</v>
      </c>
      <c r="N21" s="129">
        <f>C39*30</f>
        <v>28620</v>
      </c>
      <c r="O21" s="129">
        <f>D39*30</f>
        <v>26160</v>
      </c>
      <c r="P21" s="126">
        <v>3</v>
      </c>
      <c r="Q21" s="130">
        <f>G$19+K$19+L$19+N21</f>
        <v>71220</v>
      </c>
      <c r="R21" s="130">
        <f>I$19+K$19+L$19+O21</f>
        <v>96960</v>
      </c>
    </row>
    <row r="22" spans="1:18" ht="15.75" customHeight="1">
      <c r="A22" s="1174"/>
      <c r="B22" s="102"/>
      <c r="C22" s="101"/>
      <c r="D22" s="101"/>
      <c r="E22" s="1108"/>
      <c r="F22" s="1109"/>
      <c r="G22" s="595"/>
      <c r="H22" s="596"/>
      <c r="I22" s="595"/>
      <c r="J22" s="596"/>
      <c r="K22" s="619"/>
      <c r="L22" s="1105"/>
      <c r="M22" s="133">
        <v>4</v>
      </c>
      <c r="N22" s="134">
        <f>C41*30</f>
        <v>30300</v>
      </c>
      <c r="O22" s="134">
        <f>D41*30</f>
        <v>27840</v>
      </c>
      <c r="P22" s="87">
        <v>4</v>
      </c>
      <c r="Q22" s="136">
        <f>G$19+K$19+L$19+N22</f>
        <v>72900</v>
      </c>
      <c r="R22" s="136">
        <f>I$19+K$19+L$19+O22</f>
        <v>98640</v>
      </c>
    </row>
    <row r="23" spans="1:18" ht="15.75" customHeight="1" thickBot="1">
      <c r="A23" s="1174"/>
      <c r="B23" s="1226" t="s">
        <v>114</v>
      </c>
      <c r="C23" s="1227"/>
      <c r="D23" s="1228"/>
      <c r="E23" s="1108"/>
      <c r="F23" s="1109"/>
      <c r="G23" s="1231" t="s">
        <v>138</v>
      </c>
      <c r="H23" s="1232"/>
      <c r="I23" s="888" t="s">
        <v>112</v>
      </c>
      <c r="J23" s="889"/>
      <c r="K23" s="66" t="s">
        <v>59</v>
      </c>
      <c r="L23" s="90" t="s">
        <v>61</v>
      </c>
      <c r="M23" s="128">
        <v>5</v>
      </c>
      <c r="N23" s="132">
        <f>C43*30</f>
        <v>31950</v>
      </c>
      <c r="O23" s="132">
        <f>D43*30</f>
        <v>29490</v>
      </c>
      <c r="P23" s="128">
        <v>5</v>
      </c>
      <c r="Q23" s="130">
        <f>G$19+K$19+L$19+N23</f>
        <v>74550</v>
      </c>
      <c r="R23" s="130">
        <f>I$19+K$19+L$19+O23</f>
        <v>100290</v>
      </c>
    </row>
    <row r="24" spans="1:18" ht="15.75" customHeight="1">
      <c r="A24" s="1112" t="s">
        <v>9</v>
      </c>
      <c r="B24" s="1113"/>
      <c r="C24" s="1113"/>
      <c r="D24" s="1113"/>
      <c r="E24" s="744" t="s">
        <v>11</v>
      </c>
      <c r="F24" s="745"/>
      <c r="G24" s="1134">
        <v>19200</v>
      </c>
      <c r="H24" s="1135"/>
      <c r="I24" s="1134">
        <v>49200</v>
      </c>
      <c r="J24" s="1135"/>
      <c r="K24" s="1102">
        <v>41400</v>
      </c>
      <c r="L24" s="1103">
        <v>12000</v>
      </c>
      <c r="M24" s="86">
        <v>1</v>
      </c>
      <c r="N24" s="137">
        <f>C35*30</f>
        <v>24540</v>
      </c>
      <c r="O24" s="137">
        <f>D35*30</f>
        <v>22170</v>
      </c>
      <c r="P24" s="86">
        <v>1</v>
      </c>
      <c r="Q24" s="145">
        <f>G$24+K$24+L$24+N24</f>
        <v>97140</v>
      </c>
      <c r="R24" s="145">
        <f>I$24+K$24+L$24+O24</f>
        <v>124770</v>
      </c>
    </row>
    <row r="25" spans="1:18" ht="15.75" customHeight="1">
      <c r="A25" s="1114"/>
      <c r="B25" s="1115"/>
      <c r="C25" s="1115"/>
      <c r="D25" s="1115"/>
      <c r="E25" s="1106" t="s">
        <v>15</v>
      </c>
      <c r="F25" s="1107"/>
      <c r="G25" s="595"/>
      <c r="H25" s="596"/>
      <c r="I25" s="595"/>
      <c r="J25" s="596"/>
      <c r="K25" s="750"/>
      <c r="L25" s="1104"/>
      <c r="M25" s="126">
        <v>2</v>
      </c>
      <c r="N25" s="129">
        <f>C37*30</f>
        <v>26760</v>
      </c>
      <c r="O25" s="129">
        <f>D37*30</f>
        <v>24300</v>
      </c>
      <c r="P25" s="126">
        <v>2</v>
      </c>
      <c r="Q25" s="127">
        <f>G$24+K$24+L$24+N25</f>
        <v>99360</v>
      </c>
      <c r="R25" s="127">
        <f>I$24+K$24+L$24+O25</f>
        <v>126900</v>
      </c>
    </row>
    <row r="26" spans="1:18" ht="15.75" customHeight="1">
      <c r="A26" s="1114"/>
      <c r="B26" s="1115"/>
      <c r="C26" s="1115"/>
      <c r="D26" s="1115"/>
      <c r="E26" s="1108"/>
      <c r="F26" s="1109"/>
      <c r="G26" s="595"/>
      <c r="H26" s="596"/>
      <c r="I26" s="595"/>
      <c r="J26" s="596"/>
      <c r="K26" s="750"/>
      <c r="L26" s="1104"/>
      <c r="M26" s="87">
        <v>3</v>
      </c>
      <c r="N26" s="88">
        <f>C39*30</f>
        <v>28620</v>
      </c>
      <c r="O26" s="88">
        <f>D39*30</f>
        <v>26160</v>
      </c>
      <c r="P26" s="87">
        <v>3</v>
      </c>
      <c r="Q26" s="89">
        <f>G$24+K$24+L$24+N26</f>
        <v>101220</v>
      </c>
      <c r="R26" s="89">
        <f>I$24+K$24+L$24+O26</f>
        <v>128760</v>
      </c>
    </row>
    <row r="27" spans="1:18" ht="15.75" customHeight="1">
      <c r="A27" s="1114"/>
      <c r="B27" s="1115"/>
      <c r="C27" s="1115"/>
      <c r="D27" s="1115"/>
      <c r="E27" s="1108"/>
      <c r="F27" s="1109"/>
      <c r="G27" s="595"/>
      <c r="H27" s="596"/>
      <c r="I27" s="595"/>
      <c r="J27" s="596"/>
      <c r="K27" s="750"/>
      <c r="L27" s="1105"/>
      <c r="M27" s="126">
        <v>4</v>
      </c>
      <c r="N27" s="129">
        <f>C41*30</f>
        <v>30300</v>
      </c>
      <c r="O27" s="129">
        <f>D41*30</f>
        <v>27840</v>
      </c>
      <c r="P27" s="126">
        <v>4</v>
      </c>
      <c r="Q27" s="127">
        <f>G$24+K$24+L$24+N27</f>
        <v>102900</v>
      </c>
      <c r="R27" s="127">
        <f>I$24+K$24+L$24+O27</f>
        <v>130440</v>
      </c>
    </row>
    <row r="28" spans="1:18" ht="15.75" customHeight="1" thickBot="1">
      <c r="A28" s="1116"/>
      <c r="B28" s="1117"/>
      <c r="C28" s="1117"/>
      <c r="D28" s="1117"/>
      <c r="E28" s="1110"/>
      <c r="F28" s="1111"/>
      <c r="G28" s="926" t="s">
        <v>53</v>
      </c>
      <c r="H28" s="924"/>
      <c r="I28" s="926" t="s">
        <v>113</v>
      </c>
      <c r="J28" s="924"/>
      <c r="K28" s="94" t="s">
        <v>111</v>
      </c>
      <c r="L28" s="95" t="s">
        <v>61</v>
      </c>
      <c r="M28" s="93">
        <v>5</v>
      </c>
      <c r="N28" s="138">
        <f>C43*30</f>
        <v>31950</v>
      </c>
      <c r="O28" s="138">
        <f>D43*30</f>
        <v>29490</v>
      </c>
      <c r="P28" s="93">
        <v>5</v>
      </c>
      <c r="Q28" s="146">
        <f>G$24+K$24+L$24+N28</f>
        <v>104550</v>
      </c>
      <c r="R28" s="146">
        <f>I$24+K$24+L$24+O28</f>
        <v>132090</v>
      </c>
    </row>
    <row r="29" spans="11:18" ht="14.25" customHeight="1">
      <c r="K29" s="1187" t="s">
        <v>143</v>
      </c>
      <c r="L29" s="1187"/>
      <c r="M29" s="1187"/>
      <c r="N29" s="1187"/>
      <c r="O29" s="1187"/>
      <c r="P29" s="1187"/>
      <c r="Q29" s="1187"/>
      <c r="R29" s="1187"/>
    </row>
    <row r="30" spans="2:20" ht="14.25" customHeight="1" thickBot="1">
      <c r="B30" s="896"/>
      <c r="C30" s="896"/>
      <c r="D30" s="896"/>
      <c r="E30" s="896"/>
      <c r="F30" s="896"/>
      <c r="G30" s="896"/>
      <c r="H30" s="896"/>
      <c r="I30" s="896"/>
      <c r="J30" s="896"/>
      <c r="K30" s="1188"/>
      <c r="L30" s="1188"/>
      <c r="M30" s="1188"/>
      <c r="N30" s="1188"/>
      <c r="O30" s="1188"/>
      <c r="P30" s="1188"/>
      <c r="Q30" s="1188"/>
      <c r="R30" s="1188"/>
      <c r="S30" s="105"/>
      <c r="T30" s="105"/>
    </row>
    <row r="31" spans="2:20" ht="14.25" customHeight="1">
      <c r="B31" s="1233" t="s">
        <v>41</v>
      </c>
      <c r="C31" s="1234"/>
      <c r="D31" s="1235"/>
      <c r="E31" s="120"/>
      <c r="F31" s="1028" t="s">
        <v>127</v>
      </c>
      <c r="G31" s="1029"/>
      <c r="H31" s="1029"/>
      <c r="I31" s="1030"/>
      <c r="J31" s="120"/>
      <c r="K31" s="1034" t="s">
        <v>119</v>
      </c>
      <c r="L31" s="1035"/>
      <c r="M31" s="968" t="s">
        <v>116</v>
      </c>
      <c r="N31" s="969"/>
      <c r="O31" s="969"/>
      <c r="P31" s="968" t="s">
        <v>141</v>
      </c>
      <c r="Q31" s="969"/>
      <c r="R31" s="970"/>
      <c r="S31" s="105"/>
      <c r="T31" s="105"/>
    </row>
    <row r="32" spans="2:20" ht="14.25" customHeight="1" thickBot="1">
      <c r="B32" s="1236"/>
      <c r="C32" s="1237"/>
      <c r="D32" s="1238"/>
      <c r="E32" s="120"/>
      <c r="F32" s="1031"/>
      <c r="G32" s="1032"/>
      <c r="H32" s="1032"/>
      <c r="I32" s="1033"/>
      <c r="J32" s="120"/>
      <c r="K32" s="1204" t="s">
        <v>122</v>
      </c>
      <c r="L32" s="1205"/>
      <c r="M32" s="1206" t="s">
        <v>120</v>
      </c>
      <c r="N32" s="1207"/>
      <c r="O32" s="1207"/>
      <c r="P32" s="1009" t="s">
        <v>131</v>
      </c>
      <c r="Q32" s="1073"/>
      <c r="R32" s="1010"/>
      <c r="S32" s="105"/>
      <c r="T32" s="105"/>
    </row>
    <row r="33" spans="2:20" ht="14.25" customHeight="1">
      <c r="B33" s="663"/>
      <c r="C33" s="664" t="s">
        <v>34</v>
      </c>
      <c r="D33" s="1239" t="s">
        <v>18</v>
      </c>
      <c r="E33" s="105"/>
      <c r="F33" s="968" t="s">
        <v>42</v>
      </c>
      <c r="G33" s="970"/>
      <c r="H33" s="1240" t="s">
        <v>63</v>
      </c>
      <c r="I33" s="1241"/>
      <c r="J33" s="105"/>
      <c r="K33" s="954" t="s">
        <v>142</v>
      </c>
      <c r="L33" s="956"/>
      <c r="M33" s="968" t="s">
        <v>69</v>
      </c>
      <c r="N33" s="969"/>
      <c r="O33" s="970"/>
      <c r="P33" s="1242"/>
      <c r="Q33" s="1243"/>
      <c r="R33" s="1243"/>
      <c r="S33" s="105"/>
      <c r="T33" s="105"/>
    </row>
    <row r="34" spans="2:20" ht="14.25" customHeight="1" thickBot="1">
      <c r="B34" s="663"/>
      <c r="C34" s="664"/>
      <c r="D34" s="1239"/>
      <c r="E34" s="105"/>
      <c r="F34" s="1041" t="s">
        <v>188</v>
      </c>
      <c r="G34" s="1063"/>
      <c r="H34" s="1244" t="s">
        <v>188</v>
      </c>
      <c r="I34" s="1245"/>
      <c r="J34" s="139"/>
      <c r="K34" s="772" t="s">
        <v>181</v>
      </c>
      <c r="L34" s="771"/>
      <c r="M34" s="1009" t="s">
        <v>121</v>
      </c>
      <c r="N34" s="1073"/>
      <c r="O34" s="1073"/>
      <c r="P34" s="1246"/>
      <c r="Q34" s="1247"/>
      <c r="R34" s="1247"/>
      <c r="S34" s="105"/>
      <c r="T34" s="105"/>
    </row>
    <row r="35" spans="2:20" ht="14.25" customHeight="1" thickBot="1">
      <c r="B35" s="677">
        <v>1</v>
      </c>
      <c r="C35" s="1248">
        <v>818</v>
      </c>
      <c r="D35" s="1249">
        <v>739</v>
      </c>
      <c r="E35" s="105"/>
      <c r="F35" s="1009" t="s">
        <v>189</v>
      </c>
      <c r="G35" s="1010"/>
      <c r="H35" s="1250" t="s">
        <v>190</v>
      </c>
      <c r="I35" s="1251"/>
      <c r="J35" s="139"/>
      <c r="K35" s="1252" t="s">
        <v>125</v>
      </c>
      <c r="L35" s="1253"/>
      <c r="M35" s="1254" t="s">
        <v>135</v>
      </c>
      <c r="N35" s="1255"/>
      <c r="O35" s="1256"/>
      <c r="P35" s="1257" t="s">
        <v>160</v>
      </c>
      <c r="Q35" s="1258"/>
      <c r="R35" s="1259"/>
      <c r="S35" s="105"/>
      <c r="T35" s="105"/>
    </row>
    <row r="36" spans="2:20" ht="14.25" customHeight="1" thickBot="1">
      <c r="B36" s="677"/>
      <c r="C36" s="1248"/>
      <c r="D36" s="1249"/>
      <c r="E36" s="105"/>
      <c r="F36" s="1263" t="s">
        <v>187</v>
      </c>
      <c r="G36" s="1263"/>
      <c r="H36" s="1263"/>
      <c r="I36" s="1263"/>
      <c r="J36" s="119"/>
      <c r="K36" s="1009" t="s">
        <v>182</v>
      </c>
      <c r="L36" s="1010"/>
      <c r="M36" s="1009" t="s">
        <v>147</v>
      </c>
      <c r="N36" s="1073"/>
      <c r="O36" s="1010"/>
      <c r="P36" s="1260"/>
      <c r="Q36" s="1261"/>
      <c r="R36" s="1262"/>
      <c r="S36" s="105"/>
      <c r="T36" s="105"/>
    </row>
    <row r="37" spans="2:20" ht="14.25" customHeight="1">
      <c r="B37" s="677">
        <v>2</v>
      </c>
      <c r="C37" s="1248">
        <v>892</v>
      </c>
      <c r="D37" s="1249">
        <v>810</v>
      </c>
      <c r="E37" s="105"/>
      <c r="F37" s="1264"/>
      <c r="G37" s="1264"/>
      <c r="H37" s="1264"/>
      <c r="I37" s="1264"/>
      <c r="J37" s="139"/>
      <c r="K37" s="117" t="s">
        <v>130</v>
      </c>
      <c r="L37" s="121"/>
      <c r="M37" s="122"/>
      <c r="N37" s="117"/>
      <c r="O37" s="122"/>
      <c r="P37" s="1209"/>
      <c r="Q37" s="1209"/>
      <c r="R37" s="1209"/>
      <c r="S37" s="105"/>
      <c r="T37" s="105"/>
    </row>
    <row r="38" spans="2:20" ht="14.25" customHeight="1" thickBot="1">
      <c r="B38" s="677"/>
      <c r="C38" s="1248"/>
      <c r="D38" s="1249"/>
      <c r="E38" s="105"/>
      <c r="F38" s="156"/>
      <c r="G38" s="156"/>
      <c r="H38" s="156"/>
      <c r="I38" s="156"/>
      <c r="J38" s="119"/>
      <c r="K38" s="1247"/>
      <c r="L38" s="1247"/>
      <c r="M38" s="1247"/>
      <c r="N38" s="1247"/>
      <c r="O38" s="1247"/>
      <c r="P38" s="1209"/>
      <c r="Q38" s="1209"/>
      <c r="R38" s="1209"/>
      <c r="S38" s="113"/>
      <c r="T38" s="113"/>
    </row>
    <row r="39" spans="2:20" ht="14.25" customHeight="1" thickBot="1">
      <c r="B39" s="677">
        <v>3</v>
      </c>
      <c r="C39" s="1248">
        <v>954</v>
      </c>
      <c r="D39" s="1249">
        <v>872</v>
      </c>
      <c r="E39" s="105"/>
      <c r="F39" s="1265" t="s">
        <v>149</v>
      </c>
      <c r="G39" s="1265"/>
      <c r="H39" s="1265"/>
      <c r="I39" s="1265"/>
      <c r="J39" s="119"/>
      <c r="K39" s="968" t="s">
        <v>117</v>
      </c>
      <c r="L39" s="970"/>
      <c r="M39" s="968" t="s">
        <v>161</v>
      </c>
      <c r="N39" s="969"/>
      <c r="O39" s="970"/>
      <c r="P39" s="968" t="s">
        <v>128</v>
      </c>
      <c r="Q39" s="969"/>
      <c r="R39" s="970"/>
      <c r="S39" s="105"/>
      <c r="T39" s="105"/>
    </row>
    <row r="40" spans="2:20" ht="14.25" customHeight="1" thickBot="1">
      <c r="B40" s="677"/>
      <c r="C40" s="1248"/>
      <c r="D40" s="1249"/>
      <c r="E40" s="105"/>
      <c r="F40" s="1265" t="s">
        <v>150</v>
      </c>
      <c r="G40" s="1265"/>
      <c r="H40" s="1266" t="s">
        <v>158</v>
      </c>
      <c r="I40" s="1266"/>
      <c r="J40" s="105"/>
      <c r="K40" s="1009" t="s">
        <v>123</v>
      </c>
      <c r="L40" s="1010"/>
      <c r="M40" s="1009" t="s">
        <v>162</v>
      </c>
      <c r="N40" s="1073"/>
      <c r="O40" s="1010"/>
      <c r="P40" s="1267" t="s">
        <v>165</v>
      </c>
      <c r="Q40" s="1268"/>
      <c r="R40" s="1269"/>
      <c r="S40" s="105"/>
      <c r="T40" s="105"/>
    </row>
    <row r="41" spans="2:20" ht="14.25" customHeight="1" thickBot="1">
      <c r="B41" s="677">
        <v>4</v>
      </c>
      <c r="C41" s="1248">
        <v>1010</v>
      </c>
      <c r="D41" s="1249">
        <v>928</v>
      </c>
      <c r="E41" s="105"/>
      <c r="F41" s="1265" t="s">
        <v>151</v>
      </c>
      <c r="G41" s="1265"/>
      <c r="H41" s="1266" t="s">
        <v>154</v>
      </c>
      <c r="I41" s="1266"/>
      <c r="J41" s="105"/>
      <c r="K41" s="968" t="s">
        <v>163</v>
      </c>
      <c r="L41" s="970"/>
      <c r="M41" s="968" t="s">
        <v>167</v>
      </c>
      <c r="N41" s="969"/>
      <c r="O41" s="970"/>
      <c r="P41" s="1009" t="s">
        <v>166</v>
      </c>
      <c r="Q41" s="1073"/>
      <c r="R41" s="1010"/>
      <c r="S41" s="105"/>
      <c r="T41" s="105"/>
    </row>
    <row r="42" spans="2:18" ht="14.25" customHeight="1" thickBot="1">
      <c r="B42" s="677"/>
      <c r="C42" s="1248"/>
      <c r="D42" s="1249"/>
      <c r="F42" s="1265" t="s">
        <v>152</v>
      </c>
      <c r="G42" s="1265"/>
      <c r="H42" s="1265" t="s">
        <v>155</v>
      </c>
      <c r="I42" s="1265"/>
      <c r="K42" s="1270" t="s">
        <v>180</v>
      </c>
      <c r="L42" s="1271"/>
      <c r="M42" s="1009" t="s">
        <v>168</v>
      </c>
      <c r="N42" s="1073"/>
      <c r="O42" s="1010"/>
      <c r="P42" s="968" t="s">
        <v>169</v>
      </c>
      <c r="Q42" s="969"/>
      <c r="R42" s="970"/>
    </row>
    <row r="43" spans="2:18" ht="14.25" customHeight="1">
      <c r="B43" s="677">
        <v>5</v>
      </c>
      <c r="C43" s="1273">
        <v>1065</v>
      </c>
      <c r="D43" s="1249">
        <v>983</v>
      </c>
      <c r="F43" s="1276" t="s">
        <v>153</v>
      </c>
      <c r="G43" s="1277"/>
      <c r="H43" s="1279" t="s">
        <v>156</v>
      </c>
      <c r="I43" s="1280"/>
      <c r="K43" s="968" t="s">
        <v>164</v>
      </c>
      <c r="L43" s="969"/>
      <c r="M43" s="969"/>
      <c r="N43" s="969"/>
      <c r="O43" s="970"/>
      <c r="P43" s="1267" t="s">
        <v>178</v>
      </c>
      <c r="Q43" s="1268"/>
      <c r="R43" s="1269"/>
    </row>
    <row r="44" spans="2:18" ht="14.25" customHeight="1" thickBot="1">
      <c r="B44" s="1272"/>
      <c r="C44" s="1274"/>
      <c r="D44" s="1275"/>
      <c r="F44" s="778"/>
      <c r="G44" s="1278"/>
      <c r="H44" s="1281"/>
      <c r="I44" s="1282"/>
      <c r="K44" s="1270" t="s">
        <v>177</v>
      </c>
      <c r="L44" s="1283"/>
      <c r="M44" s="1283"/>
      <c r="N44" s="1283"/>
      <c r="O44" s="1271"/>
      <c r="P44" s="1009" t="s">
        <v>179</v>
      </c>
      <c r="Q44" s="1073"/>
      <c r="R44" s="1010"/>
    </row>
    <row r="45" spans="6:18" ht="14.25" customHeight="1">
      <c r="F45" s="159"/>
      <c r="G45" s="159"/>
      <c r="H45" s="160"/>
      <c r="I45" s="160"/>
      <c r="K45" s="968" t="s">
        <v>170</v>
      </c>
      <c r="L45" s="970"/>
      <c r="M45" s="968" t="s">
        <v>172</v>
      </c>
      <c r="N45" s="969"/>
      <c r="O45" s="970"/>
      <c r="P45" s="968" t="s">
        <v>174</v>
      </c>
      <c r="Q45" s="969"/>
      <c r="R45" s="970"/>
    </row>
    <row r="46" spans="6:18" ht="14.25" customHeight="1" thickBot="1">
      <c r="F46" s="866"/>
      <c r="G46" s="866"/>
      <c r="H46" s="866"/>
      <c r="I46" s="866"/>
      <c r="K46" s="1009" t="s">
        <v>171</v>
      </c>
      <c r="L46" s="1010"/>
      <c r="M46" s="1009" t="s">
        <v>173</v>
      </c>
      <c r="N46" s="1073"/>
      <c r="O46" s="1010"/>
      <c r="P46" s="1009" t="s">
        <v>173</v>
      </c>
      <c r="Q46" s="1073"/>
      <c r="R46" s="1010"/>
    </row>
    <row r="47" spans="6:18" ht="14.25" customHeight="1" thickBot="1">
      <c r="F47" s="866"/>
      <c r="G47" s="866"/>
      <c r="H47" s="866"/>
      <c r="I47" s="866"/>
      <c r="K47" s="1284" t="s">
        <v>183</v>
      </c>
      <c r="L47" s="1285"/>
      <c r="M47" s="1285"/>
      <c r="N47" s="1286"/>
      <c r="O47" s="1284" t="s">
        <v>184</v>
      </c>
      <c r="P47" s="1286"/>
      <c r="Q47" s="156"/>
      <c r="R47" s="156"/>
    </row>
    <row r="48" spans="11:18" ht="14.25" thickBot="1">
      <c r="K48" s="1284" t="s">
        <v>186</v>
      </c>
      <c r="L48" s="1285"/>
      <c r="M48" s="1285"/>
      <c r="N48" s="1286"/>
      <c r="O48" s="1284" t="s">
        <v>185</v>
      </c>
      <c r="P48" s="1286"/>
      <c r="Q48" s="156"/>
      <c r="R48" s="156"/>
    </row>
    <row r="49" spans="11:18" ht="13.5">
      <c r="K49" s="157"/>
      <c r="L49" s="157"/>
      <c r="M49" s="157"/>
      <c r="N49" s="157"/>
      <c r="O49" s="157"/>
      <c r="P49" s="157"/>
      <c r="Q49" s="156"/>
      <c r="R49" s="156"/>
    </row>
    <row r="50" spans="11:18" ht="13.5">
      <c r="K50" s="946" t="s">
        <v>176</v>
      </c>
      <c r="L50" s="946"/>
      <c r="M50" s="946"/>
      <c r="N50" s="946"/>
      <c r="O50" s="946"/>
      <c r="P50" s="946"/>
      <c r="Q50" s="946"/>
      <c r="R50" s="946"/>
    </row>
    <row r="51" spans="11:18" ht="13.5">
      <c r="K51" s="946"/>
      <c r="L51" s="946"/>
      <c r="M51" s="946"/>
      <c r="N51" s="946"/>
      <c r="O51" s="946"/>
      <c r="P51" s="946"/>
      <c r="Q51" s="946"/>
      <c r="R51" s="946"/>
    </row>
    <row r="52" spans="11:18" ht="13.5">
      <c r="K52" s="946"/>
      <c r="L52" s="946"/>
      <c r="M52" s="946"/>
      <c r="N52" s="946"/>
      <c r="O52" s="946"/>
      <c r="P52" s="946"/>
      <c r="Q52" s="946"/>
      <c r="R52" s="946"/>
    </row>
    <row r="53" spans="11:18" ht="13.5">
      <c r="K53" s="946"/>
      <c r="L53" s="946"/>
      <c r="M53" s="946"/>
      <c r="N53" s="946"/>
      <c r="O53" s="946"/>
      <c r="P53" s="946"/>
      <c r="Q53" s="946"/>
      <c r="R53" s="946"/>
    </row>
    <row r="54" spans="17:18" ht="14.25">
      <c r="Q54" s="72"/>
      <c r="R54" s="71"/>
    </row>
    <row r="55" spans="17:18" ht="14.25">
      <c r="Q55" s="72"/>
      <c r="R55" s="71"/>
    </row>
    <row r="56" spans="17:18" ht="14.25">
      <c r="Q56" s="72"/>
      <c r="R56" s="71"/>
    </row>
    <row r="57" spans="17:18" ht="14.25">
      <c r="Q57" s="72"/>
      <c r="R57" s="71"/>
    </row>
    <row r="58" spans="17:18" ht="13.5">
      <c r="Q58" s="1"/>
      <c r="R58" s="1"/>
    </row>
    <row r="59" spans="17:18" ht="13.5">
      <c r="Q59" s="1"/>
      <c r="R59" s="1"/>
    </row>
    <row r="60" spans="17:18" ht="13.5">
      <c r="Q60" s="1"/>
      <c r="R60" s="1"/>
    </row>
  </sheetData>
  <sheetProtection/>
  <mergeCells count="141">
    <mergeCell ref="O47:P47"/>
    <mergeCell ref="O48:P48"/>
    <mergeCell ref="K50:R53"/>
    <mergeCell ref="P43:R43"/>
    <mergeCell ref="P44:R44"/>
    <mergeCell ref="K45:L45"/>
    <mergeCell ref="K46:L46"/>
    <mergeCell ref="M45:O45"/>
    <mergeCell ref="M46:O46"/>
    <mergeCell ref="P46:R46"/>
    <mergeCell ref="P39:R39"/>
    <mergeCell ref="K47:N47"/>
    <mergeCell ref="K48:N48"/>
    <mergeCell ref="F41:G41"/>
    <mergeCell ref="H41:I41"/>
    <mergeCell ref="F42:G42"/>
    <mergeCell ref="H42:I42"/>
    <mergeCell ref="F43:G44"/>
    <mergeCell ref="M41:O41"/>
    <mergeCell ref="H43:I44"/>
    <mergeCell ref="P40:R40"/>
    <mergeCell ref="P37:R37"/>
    <mergeCell ref="K38:L38"/>
    <mergeCell ref="M38:O38"/>
    <mergeCell ref="P38:R38"/>
    <mergeCell ref="P45:R45"/>
    <mergeCell ref="M42:O42"/>
    <mergeCell ref="K43:O43"/>
    <mergeCell ref="K44:O44"/>
    <mergeCell ref="K39:L39"/>
    <mergeCell ref="K36:L36"/>
    <mergeCell ref="M36:O36"/>
    <mergeCell ref="F36:I37"/>
    <mergeCell ref="H40:I40"/>
    <mergeCell ref="K40:L40"/>
    <mergeCell ref="M40:O40"/>
    <mergeCell ref="M39:O39"/>
    <mergeCell ref="F34:G34"/>
    <mergeCell ref="H34:I34"/>
    <mergeCell ref="K34:L34"/>
    <mergeCell ref="M34:O34"/>
    <mergeCell ref="P34:R34"/>
    <mergeCell ref="F35:G35"/>
    <mergeCell ref="H35:I35"/>
    <mergeCell ref="K35:L35"/>
    <mergeCell ref="M35:O35"/>
    <mergeCell ref="P35:R36"/>
    <mergeCell ref="K32:L32"/>
    <mergeCell ref="M32:O32"/>
    <mergeCell ref="P32:R32"/>
    <mergeCell ref="F33:G33"/>
    <mergeCell ref="H33:I33"/>
    <mergeCell ref="K33:L33"/>
    <mergeCell ref="M33:O33"/>
    <mergeCell ref="P33:R33"/>
    <mergeCell ref="B30:D30"/>
    <mergeCell ref="E30:F30"/>
    <mergeCell ref="G30:H30"/>
    <mergeCell ref="I30:J30"/>
    <mergeCell ref="M31:O31"/>
    <mergeCell ref="P31:R31"/>
    <mergeCell ref="K24:K27"/>
    <mergeCell ref="L24:L27"/>
    <mergeCell ref="E25:F28"/>
    <mergeCell ref="G28:H28"/>
    <mergeCell ref="I28:J28"/>
    <mergeCell ref="K29:R30"/>
    <mergeCell ref="B23:D23"/>
    <mergeCell ref="G23:H23"/>
    <mergeCell ref="I23:J23"/>
    <mergeCell ref="A24:D28"/>
    <mergeCell ref="E24:F24"/>
    <mergeCell ref="G24:H27"/>
    <mergeCell ref="I24:J27"/>
    <mergeCell ref="L14:L17"/>
    <mergeCell ref="G18:H18"/>
    <mergeCell ref="I18:J18"/>
    <mergeCell ref="E19:F19"/>
    <mergeCell ref="G19:H22"/>
    <mergeCell ref="I19:J22"/>
    <mergeCell ref="K19:K22"/>
    <mergeCell ref="L19:L22"/>
    <mergeCell ref="E20:F23"/>
    <mergeCell ref="B18:D18"/>
    <mergeCell ref="K9:K12"/>
    <mergeCell ref="L9:L12"/>
    <mergeCell ref="E10:F13"/>
    <mergeCell ref="B13:D13"/>
    <mergeCell ref="I13:J13"/>
    <mergeCell ref="E14:F14"/>
    <mergeCell ref="G14:H17"/>
    <mergeCell ref="I14:J17"/>
    <mergeCell ref="K14:K17"/>
    <mergeCell ref="L7:L8"/>
    <mergeCell ref="G8:H8"/>
    <mergeCell ref="I8:J8"/>
    <mergeCell ref="A9:A23"/>
    <mergeCell ref="E9:F9"/>
    <mergeCell ref="G9:H13"/>
    <mergeCell ref="I9:J12"/>
    <mergeCell ref="E15:F18"/>
    <mergeCell ref="B16:D16"/>
    <mergeCell ref="B17:D17"/>
    <mergeCell ref="D33:D34"/>
    <mergeCell ref="A2:R2"/>
    <mergeCell ref="M5:R5"/>
    <mergeCell ref="A6:D8"/>
    <mergeCell ref="E6:F8"/>
    <mergeCell ref="K6:K8"/>
    <mergeCell ref="M6:O6"/>
    <mergeCell ref="P6:R7"/>
    <mergeCell ref="G7:H7"/>
    <mergeCell ref="I7:J7"/>
    <mergeCell ref="B39:B40"/>
    <mergeCell ref="P41:R41"/>
    <mergeCell ref="P42:R42"/>
    <mergeCell ref="K41:L41"/>
    <mergeCell ref="K42:L42"/>
    <mergeCell ref="B31:D32"/>
    <mergeCell ref="B33:B34"/>
    <mergeCell ref="C33:C34"/>
    <mergeCell ref="F31:I32"/>
    <mergeCell ref="K31:L31"/>
    <mergeCell ref="B43:B44"/>
    <mergeCell ref="C43:C44"/>
    <mergeCell ref="D43:D44"/>
    <mergeCell ref="B41:B42"/>
    <mergeCell ref="C41:C42"/>
    <mergeCell ref="D41:D42"/>
    <mergeCell ref="B37:B38"/>
    <mergeCell ref="C37:C38"/>
    <mergeCell ref="D37:D38"/>
    <mergeCell ref="B35:B36"/>
    <mergeCell ref="C35:C36"/>
    <mergeCell ref="D35:D36"/>
    <mergeCell ref="F46:G47"/>
    <mergeCell ref="H46:I47"/>
    <mergeCell ref="F39:I39"/>
    <mergeCell ref="F40:G40"/>
    <mergeCell ref="C39:C40"/>
    <mergeCell ref="D39:D40"/>
  </mergeCells>
  <printOptions horizontalCentered="1" verticalCentered="1"/>
  <pageMargins left="0.1968503937007874" right="0.35433070866141736" top="0.1968503937007874" bottom="0.1968503937007874" header="0.1968503937007874" footer="0.196850393700787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R74"/>
  <sheetViews>
    <sheetView view="pageBreakPreview" zoomScale="85" zoomScaleNormal="85" zoomScaleSheetLayoutView="85" zoomScalePageLayoutView="0" workbookViewId="0" topLeftCell="A1">
      <selection activeCell="C27" sqref="C27"/>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4:18" ht="12" customHeight="1" thickBot="1">
      <c r="D1" s="312"/>
      <c r="G1" s="717" t="s">
        <v>382</v>
      </c>
      <c r="H1" s="718"/>
      <c r="I1" s="717" t="s">
        <v>18</v>
      </c>
      <c r="J1" s="718"/>
      <c r="K1" s="380" t="s">
        <v>19</v>
      </c>
      <c r="L1" s="380" t="s">
        <v>29</v>
      </c>
      <c r="M1" s="380" t="s">
        <v>62</v>
      </c>
      <c r="N1" s="380" t="s">
        <v>329</v>
      </c>
      <c r="O1" s="380" t="s">
        <v>330</v>
      </c>
      <c r="P1" s="380" t="s">
        <v>62</v>
      </c>
      <c r="Q1" s="380" t="s">
        <v>331</v>
      </c>
      <c r="R1" s="383" t="s">
        <v>332</v>
      </c>
    </row>
    <row r="2" spans="3:18" ht="12" customHeight="1">
      <c r="C2" s="694" t="s">
        <v>315</v>
      </c>
      <c r="D2" s="695"/>
      <c r="G2" s="595">
        <v>19200</v>
      </c>
      <c r="H2" s="596"/>
      <c r="I2" s="595">
        <v>59400</v>
      </c>
      <c r="J2" s="596"/>
      <c r="K2" s="750">
        <v>48000</v>
      </c>
      <c r="L2" s="750">
        <v>12000</v>
      </c>
      <c r="M2" s="437">
        <v>1</v>
      </c>
      <c r="N2" s="279">
        <f>C12*30</f>
        <v>50160</v>
      </c>
      <c r="O2" s="382">
        <f>D12*30</f>
        <v>45360</v>
      </c>
      <c r="P2" s="437">
        <v>1</v>
      </c>
      <c r="Q2" s="367">
        <f>G2+K2+L2+N2</f>
        <v>129360</v>
      </c>
      <c r="R2" s="367">
        <f>I2+K2+L2+O2</f>
        <v>164760</v>
      </c>
    </row>
    <row r="3" spans="3:18" ht="12" customHeight="1">
      <c r="C3" s="696"/>
      <c r="D3" s="697"/>
      <c r="G3" s="595"/>
      <c r="H3" s="596"/>
      <c r="I3" s="595"/>
      <c r="J3" s="596"/>
      <c r="K3" s="750"/>
      <c r="L3" s="750"/>
      <c r="M3" s="273">
        <v>2</v>
      </c>
      <c r="N3" s="274">
        <f>C14*30</f>
        <v>54600</v>
      </c>
      <c r="O3" s="275">
        <f>D14*30</f>
        <v>49680</v>
      </c>
      <c r="P3" s="273">
        <v>2</v>
      </c>
      <c r="Q3" s="277">
        <f>G2+K2+L2+N3</f>
        <v>133800</v>
      </c>
      <c r="R3" s="277">
        <f>I2+K2+L2+O3</f>
        <v>169080</v>
      </c>
    </row>
    <row r="4" spans="3:18" ht="12" customHeight="1" thickBot="1">
      <c r="C4" s="698"/>
      <c r="D4" s="699"/>
      <c r="G4" s="595"/>
      <c r="H4" s="596"/>
      <c r="I4" s="595"/>
      <c r="J4" s="596"/>
      <c r="K4" s="750"/>
      <c r="L4" s="750"/>
      <c r="M4" s="436">
        <v>3</v>
      </c>
      <c r="N4" s="284">
        <f>C16*30</f>
        <v>58440</v>
      </c>
      <c r="O4" s="285">
        <f>D16*30</f>
        <v>53400</v>
      </c>
      <c r="P4" s="436">
        <v>3</v>
      </c>
      <c r="Q4" s="286">
        <f>G2+K2+L2+N4</f>
        <v>137640</v>
      </c>
      <c r="R4" s="286">
        <f>I2+K2+L2+O4</f>
        <v>172800</v>
      </c>
    </row>
    <row r="5" spans="7:18" ht="12" customHeight="1">
      <c r="G5" s="605"/>
      <c r="H5" s="749"/>
      <c r="I5" s="605"/>
      <c r="J5" s="749"/>
      <c r="K5" s="751"/>
      <c r="L5" s="751"/>
      <c r="M5" s="273">
        <v>4</v>
      </c>
      <c r="N5" s="274">
        <f>C18*30</f>
        <v>61800</v>
      </c>
      <c r="O5" s="276">
        <f>D18*30</f>
        <v>56760</v>
      </c>
      <c r="P5" s="273">
        <v>4</v>
      </c>
      <c r="Q5" s="277">
        <f>G2+K2+L2+N5</f>
        <v>141000</v>
      </c>
      <c r="R5" s="277">
        <f>I2+K2+L2+O5</f>
        <v>176160</v>
      </c>
    </row>
    <row r="6" spans="7:18" ht="12" customHeight="1">
      <c r="G6" s="739" t="s">
        <v>53</v>
      </c>
      <c r="H6" s="740"/>
      <c r="I6" s="739" t="s">
        <v>311</v>
      </c>
      <c r="J6" s="740"/>
      <c r="K6" s="333" t="s">
        <v>312</v>
      </c>
      <c r="L6" s="332" t="s">
        <v>61</v>
      </c>
      <c r="M6" s="368">
        <v>5</v>
      </c>
      <c r="N6" s="369">
        <f>C20*30</f>
        <v>65100</v>
      </c>
      <c r="O6" s="370">
        <f>D20*30</f>
        <v>60180</v>
      </c>
      <c r="P6" s="368">
        <v>5</v>
      </c>
      <c r="Q6" s="371">
        <f>G2+K2+L2+N6</f>
        <v>144300</v>
      </c>
      <c r="R6" s="371">
        <f>I2+K2+L2+O6</f>
        <v>179580</v>
      </c>
    </row>
    <row r="7" spans="11:18" ht="10.5" customHeight="1">
      <c r="K7" s="838" t="s">
        <v>449</v>
      </c>
      <c r="L7" s="838"/>
      <c r="M7" s="838"/>
      <c r="N7" s="838"/>
      <c r="O7" s="838"/>
      <c r="P7" s="345"/>
      <c r="Q7" s="345"/>
      <c r="R7" s="345"/>
    </row>
    <row r="8" spans="1:18" ht="11.25" customHeight="1">
      <c r="A8" s="651" t="s">
        <v>206</v>
      </c>
      <c r="B8" s="651"/>
      <c r="C8" s="651"/>
      <c r="D8" s="651"/>
      <c r="F8" s="839" t="s">
        <v>485</v>
      </c>
      <c r="G8" s="668"/>
      <c r="H8" s="668"/>
      <c r="I8" s="840"/>
      <c r="J8" s="120"/>
      <c r="K8" s="841" t="s">
        <v>341</v>
      </c>
      <c r="L8" s="841"/>
      <c r="M8" s="654" t="s">
        <v>477</v>
      </c>
      <c r="N8" s="654"/>
      <c r="O8" s="654"/>
      <c r="P8" s="836" t="s">
        <v>323</v>
      </c>
      <c r="Q8" s="836"/>
      <c r="R8" s="836"/>
    </row>
    <row r="9" spans="1:18" ht="11.25" customHeight="1">
      <c r="A9" s="651"/>
      <c r="B9" s="651"/>
      <c r="C9" s="651"/>
      <c r="D9" s="651"/>
      <c r="F9" s="651" t="s">
        <v>42</v>
      </c>
      <c r="G9" s="651"/>
      <c r="H9" s="670" t="s">
        <v>208</v>
      </c>
      <c r="I9" s="670"/>
      <c r="J9" s="120"/>
      <c r="K9" s="856" t="s">
        <v>388</v>
      </c>
      <c r="L9" s="856"/>
      <c r="M9" s="856" t="s">
        <v>395</v>
      </c>
      <c r="N9" s="856"/>
      <c r="O9" s="856"/>
      <c r="P9" s="863" t="s">
        <v>434</v>
      </c>
      <c r="Q9" s="863"/>
      <c r="R9" s="863"/>
    </row>
    <row r="10" spans="1:18" ht="11.25" customHeight="1">
      <c r="A10" s="626" t="s">
        <v>376</v>
      </c>
      <c r="B10" s="626"/>
      <c r="C10" s="626" t="s">
        <v>34</v>
      </c>
      <c r="D10" s="626" t="s">
        <v>18</v>
      </c>
      <c r="F10" s="670" t="s">
        <v>188</v>
      </c>
      <c r="G10" s="670"/>
      <c r="H10" s="670" t="s">
        <v>188</v>
      </c>
      <c r="I10" s="670"/>
      <c r="J10" s="166"/>
      <c r="K10" s="655" t="s">
        <v>335</v>
      </c>
      <c r="L10" s="655"/>
      <c r="M10" s="655" t="s">
        <v>337</v>
      </c>
      <c r="N10" s="655"/>
      <c r="O10" s="655"/>
      <c r="P10" s="835" t="s">
        <v>486</v>
      </c>
      <c r="Q10" s="835"/>
      <c r="R10" s="835"/>
    </row>
    <row r="11" spans="1:18" ht="11.25" customHeight="1">
      <c r="A11" s="626"/>
      <c r="B11" s="626"/>
      <c r="C11" s="626"/>
      <c r="D11" s="626"/>
      <c r="F11" s="670" t="s">
        <v>249</v>
      </c>
      <c r="G11" s="670"/>
      <c r="H11" s="670" t="s">
        <v>248</v>
      </c>
      <c r="I11" s="670"/>
      <c r="J11" s="139"/>
      <c r="K11" s="856" t="s">
        <v>470</v>
      </c>
      <c r="L11" s="856"/>
      <c r="M11" s="856" t="s">
        <v>396</v>
      </c>
      <c r="N11" s="856"/>
      <c r="O11" s="856"/>
      <c r="P11" s="856" t="s">
        <v>471</v>
      </c>
      <c r="Q11" s="856"/>
      <c r="R11" s="856"/>
    </row>
    <row r="12" spans="1:18" ht="11.25" customHeight="1">
      <c r="A12" s="664" t="s">
        <v>377</v>
      </c>
      <c r="B12" s="664"/>
      <c r="C12" s="862">
        <v>1672</v>
      </c>
      <c r="D12" s="862">
        <v>1512</v>
      </c>
      <c r="F12" s="833" t="s">
        <v>247</v>
      </c>
      <c r="G12" s="833"/>
      <c r="H12" s="833"/>
      <c r="I12" s="833"/>
      <c r="J12" s="139"/>
      <c r="K12" s="807" t="s">
        <v>116</v>
      </c>
      <c r="L12" s="807"/>
      <c r="M12" s="810" t="s">
        <v>353</v>
      </c>
      <c r="N12" s="810"/>
      <c r="O12" s="810"/>
      <c r="P12" s="807" t="s">
        <v>355</v>
      </c>
      <c r="Q12" s="807"/>
      <c r="R12" s="807"/>
    </row>
    <row r="13" spans="1:18" ht="11.25" customHeight="1">
      <c r="A13" s="664"/>
      <c r="B13" s="664"/>
      <c r="C13" s="862"/>
      <c r="D13" s="862"/>
      <c r="F13" s="834"/>
      <c r="G13" s="834"/>
      <c r="H13" s="834"/>
      <c r="I13" s="834"/>
      <c r="J13" s="119"/>
      <c r="K13" s="856" t="s">
        <v>433</v>
      </c>
      <c r="L13" s="856"/>
      <c r="M13" s="856" t="s">
        <v>397</v>
      </c>
      <c r="N13" s="856"/>
      <c r="O13" s="856"/>
      <c r="P13" s="856" t="s">
        <v>390</v>
      </c>
      <c r="Q13" s="856"/>
      <c r="R13" s="856"/>
    </row>
    <row r="14" spans="1:18" ht="11.25" customHeight="1">
      <c r="A14" s="664" t="s">
        <v>378</v>
      </c>
      <c r="B14" s="664"/>
      <c r="C14" s="862">
        <v>1820</v>
      </c>
      <c r="D14" s="862">
        <v>1656</v>
      </c>
      <c r="F14" s="670" t="s">
        <v>149</v>
      </c>
      <c r="G14" s="670"/>
      <c r="H14" s="670"/>
      <c r="I14" s="670"/>
      <c r="J14" s="119"/>
      <c r="K14" s="807" t="s">
        <v>214</v>
      </c>
      <c r="L14" s="807"/>
      <c r="M14" s="810" t="s">
        <v>245</v>
      </c>
      <c r="N14" s="810"/>
      <c r="O14" s="810"/>
      <c r="P14" s="827"/>
      <c r="Q14" s="828"/>
      <c r="R14" s="829"/>
    </row>
    <row r="15" spans="1:18" ht="14.25" customHeight="1">
      <c r="A15" s="664"/>
      <c r="B15" s="664"/>
      <c r="C15" s="862"/>
      <c r="D15" s="862"/>
      <c r="E15" s="151"/>
      <c r="F15" s="670" t="s">
        <v>150</v>
      </c>
      <c r="G15" s="670"/>
      <c r="H15" s="670" t="s">
        <v>250</v>
      </c>
      <c r="I15" s="670"/>
      <c r="J15" s="119"/>
      <c r="K15" s="856" t="s">
        <v>389</v>
      </c>
      <c r="L15" s="856"/>
      <c r="M15" s="856" t="s">
        <v>398</v>
      </c>
      <c r="N15" s="856"/>
      <c r="O15" s="856"/>
      <c r="P15" s="830"/>
      <c r="Q15" s="831"/>
      <c r="R15" s="832"/>
    </row>
    <row r="16" spans="1:18" ht="14.25" customHeight="1">
      <c r="A16" s="664" t="s">
        <v>379</v>
      </c>
      <c r="B16" s="664"/>
      <c r="C16" s="862">
        <v>1948</v>
      </c>
      <c r="D16" s="862">
        <v>1780</v>
      </c>
      <c r="E16" s="151"/>
      <c r="F16" s="670" t="s">
        <v>151</v>
      </c>
      <c r="G16" s="670"/>
      <c r="H16" s="670" t="s">
        <v>251</v>
      </c>
      <c r="I16" s="670"/>
      <c r="J16" s="139"/>
      <c r="K16" s="394" t="s">
        <v>465</v>
      </c>
      <c r="L16" s="394"/>
      <c r="M16" s="394"/>
      <c r="N16" s="394"/>
      <c r="O16" s="394"/>
      <c r="P16" s="818"/>
      <c r="Q16" s="819"/>
      <c r="R16" s="819"/>
    </row>
    <row r="17" spans="1:18" ht="12" customHeight="1">
      <c r="A17" s="664"/>
      <c r="B17" s="664"/>
      <c r="C17" s="862"/>
      <c r="D17" s="862"/>
      <c r="E17" s="151"/>
      <c r="F17" s="775" t="s">
        <v>152</v>
      </c>
      <c r="G17" s="775"/>
      <c r="H17" s="670" t="s">
        <v>252</v>
      </c>
      <c r="I17" s="670"/>
      <c r="J17" s="139"/>
      <c r="K17" s="820" t="s">
        <v>394</v>
      </c>
      <c r="L17" s="820"/>
      <c r="M17" s="820"/>
      <c r="N17" s="820"/>
      <c r="O17" s="820"/>
      <c r="P17" s="820"/>
      <c r="Q17" s="820"/>
      <c r="R17" s="820"/>
    </row>
    <row r="18" spans="1:18" ht="11.25" customHeight="1">
      <c r="A18" s="664" t="s">
        <v>380</v>
      </c>
      <c r="B18" s="664"/>
      <c r="C18" s="862">
        <v>2060</v>
      </c>
      <c r="D18" s="862">
        <v>1892</v>
      </c>
      <c r="E18" s="151"/>
      <c r="F18" s="821" t="s">
        <v>153</v>
      </c>
      <c r="G18" s="777"/>
      <c r="H18" s="780" t="s">
        <v>253</v>
      </c>
      <c r="I18" s="824"/>
      <c r="J18" s="119"/>
      <c r="K18" s="655" t="s">
        <v>487</v>
      </c>
      <c r="L18" s="534"/>
      <c r="M18" s="655" t="s">
        <v>161</v>
      </c>
      <c r="N18" s="655"/>
      <c r="O18" s="655"/>
      <c r="P18" s="536" t="s">
        <v>128</v>
      </c>
      <c r="Q18" s="655"/>
      <c r="R18" s="655"/>
    </row>
    <row r="19" spans="1:18" ht="11.25" customHeight="1">
      <c r="A19" s="664"/>
      <c r="B19" s="664"/>
      <c r="C19" s="862"/>
      <c r="D19" s="862"/>
      <c r="E19" s="151"/>
      <c r="F19" s="822"/>
      <c r="G19" s="823"/>
      <c r="H19" s="825"/>
      <c r="I19" s="826"/>
      <c r="J19" s="119"/>
      <c r="K19" s="856" t="s">
        <v>391</v>
      </c>
      <c r="L19" s="857"/>
      <c r="M19" s="856" t="s">
        <v>437</v>
      </c>
      <c r="N19" s="856"/>
      <c r="O19" s="856"/>
      <c r="P19" s="852" t="s">
        <v>439</v>
      </c>
      <c r="Q19" s="852"/>
      <c r="R19" s="852"/>
    </row>
    <row r="20" spans="1:18" ht="11.25" customHeight="1">
      <c r="A20" s="664" t="s">
        <v>381</v>
      </c>
      <c r="B20" s="664"/>
      <c r="C20" s="862">
        <v>2170</v>
      </c>
      <c r="D20" s="862">
        <v>2006</v>
      </c>
      <c r="E20" s="151"/>
      <c r="J20" s="166"/>
      <c r="K20" s="655" t="s">
        <v>172</v>
      </c>
      <c r="L20" s="534"/>
      <c r="M20" s="655" t="s">
        <v>349</v>
      </c>
      <c r="N20" s="655"/>
      <c r="O20" s="655"/>
      <c r="P20" s="861" t="s">
        <v>473</v>
      </c>
      <c r="Q20" s="856"/>
      <c r="R20" s="856"/>
    </row>
    <row r="21" spans="1:18" ht="11.25" customHeight="1">
      <c r="A21" s="664"/>
      <c r="B21" s="664"/>
      <c r="C21" s="862"/>
      <c r="D21" s="862"/>
      <c r="E21" s="151"/>
      <c r="F21" s="655" t="s">
        <v>359</v>
      </c>
      <c r="G21" s="655"/>
      <c r="H21" s="655"/>
      <c r="I21" s="655"/>
      <c r="J21" s="166"/>
      <c r="K21" s="856" t="s">
        <v>435</v>
      </c>
      <c r="L21" s="857"/>
      <c r="M21" s="856" t="s">
        <v>399</v>
      </c>
      <c r="N21" s="856"/>
      <c r="O21" s="856"/>
      <c r="P21" s="816" t="s">
        <v>365</v>
      </c>
      <c r="Q21" s="816"/>
      <c r="R21" s="816"/>
    </row>
    <row r="22" spans="2:18" ht="11.25" customHeight="1">
      <c r="B22" s="151"/>
      <c r="C22" s="151"/>
      <c r="D22" s="151"/>
      <c r="E22" s="151"/>
      <c r="F22" s="856" t="s">
        <v>383</v>
      </c>
      <c r="G22" s="856"/>
      <c r="H22" s="856"/>
      <c r="I22" s="856"/>
      <c r="J22" s="166"/>
      <c r="K22" s="655" t="s">
        <v>361</v>
      </c>
      <c r="L22" s="534"/>
      <c r="M22" s="655" t="s">
        <v>342</v>
      </c>
      <c r="N22" s="655"/>
      <c r="O22" s="655"/>
      <c r="P22" s="861" t="s">
        <v>404</v>
      </c>
      <c r="Q22" s="856"/>
      <c r="R22" s="856"/>
    </row>
    <row r="23" spans="2:18" ht="11.25" customHeight="1">
      <c r="B23" s="151"/>
      <c r="C23" s="151"/>
      <c r="D23" s="151"/>
      <c r="E23" s="151"/>
      <c r="F23" s="811" t="s">
        <v>372</v>
      </c>
      <c r="G23" s="811"/>
      <c r="H23" s="811"/>
      <c r="I23" s="811"/>
      <c r="J23" s="166"/>
      <c r="K23" s="856" t="s">
        <v>436</v>
      </c>
      <c r="L23" s="857"/>
      <c r="M23" s="852" t="s">
        <v>400</v>
      </c>
      <c r="N23" s="852"/>
      <c r="O23" s="852"/>
      <c r="P23" s="655" t="s">
        <v>163</v>
      </c>
      <c r="Q23" s="655"/>
      <c r="R23" s="655"/>
    </row>
    <row r="24" spans="2:18" ht="17.25" customHeight="1">
      <c r="B24" s="151"/>
      <c r="C24" s="151"/>
      <c r="D24" s="151"/>
      <c r="E24" s="151"/>
      <c r="F24" s="812"/>
      <c r="G24" s="812"/>
      <c r="H24" s="812"/>
      <c r="I24" s="812"/>
      <c r="J24" s="166"/>
      <c r="K24" s="655" t="s">
        <v>488</v>
      </c>
      <c r="L24" s="655"/>
      <c r="M24" s="856" t="s">
        <v>401</v>
      </c>
      <c r="N24" s="856"/>
      <c r="O24" s="856"/>
      <c r="P24" s="859" t="s">
        <v>440</v>
      </c>
      <c r="Q24" s="860"/>
      <c r="R24" s="860"/>
    </row>
    <row r="25" spans="4:18" ht="11.25" customHeight="1">
      <c r="D25" s="151"/>
      <c r="E25" s="151"/>
      <c r="F25" s="809" t="s">
        <v>232</v>
      </c>
      <c r="G25" s="809"/>
      <c r="H25" s="809"/>
      <c r="I25" s="809"/>
      <c r="J25" s="166"/>
      <c r="K25" s="852" t="s">
        <v>392</v>
      </c>
      <c r="L25" s="852"/>
      <c r="M25" s="807" t="s">
        <v>363</v>
      </c>
      <c r="N25" s="807"/>
      <c r="O25" s="807"/>
      <c r="P25" s="810" t="s">
        <v>481</v>
      </c>
      <c r="Q25" s="810"/>
      <c r="R25" s="810"/>
    </row>
    <row r="26" spans="4:18" ht="11.25" customHeight="1">
      <c r="D26" s="151"/>
      <c r="E26" s="151"/>
      <c r="F26" s="851" t="s">
        <v>384</v>
      </c>
      <c r="G26" s="851"/>
      <c r="H26" s="851"/>
      <c r="I26" s="851"/>
      <c r="J26" s="166"/>
      <c r="K26" s="856" t="s">
        <v>441</v>
      </c>
      <c r="L26" s="857"/>
      <c r="M26" s="856" t="s">
        <v>402</v>
      </c>
      <c r="N26" s="856"/>
      <c r="O26" s="856"/>
      <c r="P26" s="856" t="s">
        <v>483</v>
      </c>
      <c r="Q26" s="856"/>
      <c r="R26" s="856"/>
    </row>
    <row r="27" spans="3:18" ht="11.25" customHeight="1">
      <c r="C27" s="1"/>
      <c r="D27" s="151"/>
      <c r="E27" s="151"/>
      <c r="F27" s="851" t="s">
        <v>385</v>
      </c>
      <c r="G27" s="851"/>
      <c r="H27" s="851"/>
      <c r="I27" s="851"/>
      <c r="J27" s="166"/>
      <c r="K27" s="807" t="s">
        <v>347</v>
      </c>
      <c r="L27" s="807"/>
      <c r="M27" s="807" t="s">
        <v>183</v>
      </c>
      <c r="N27" s="807"/>
      <c r="O27" s="807"/>
      <c r="P27" s="655" t="s">
        <v>184</v>
      </c>
      <c r="Q27" s="655"/>
      <c r="R27" s="655"/>
    </row>
    <row r="28" spans="2:18" ht="12" customHeight="1">
      <c r="B28" s="151"/>
      <c r="C28" s="151"/>
      <c r="D28" s="151"/>
      <c r="E28" s="151"/>
      <c r="F28" s="851" t="s">
        <v>386</v>
      </c>
      <c r="G28" s="851"/>
      <c r="H28" s="851"/>
      <c r="I28" s="851"/>
      <c r="J28" s="166"/>
      <c r="K28" s="856" t="s">
        <v>393</v>
      </c>
      <c r="L28" s="857"/>
      <c r="M28" s="858" t="s">
        <v>438</v>
      </c>
      <c r="N28" s="858"/>
      <c r="O28" s="858"/>
      <c r="P28" s="852" t="s">
        <v>442</v>
      </c>
      <c r="Q28" s="852"/>
      <c r="R28" s="852"/>
    </row>
    <row r="29" spans="6:18" ht="13.5">
      <c r="F29" s="851" t="s">
        <v>387</v>
      </c>
      <c r="G29" s="851"/>
      <c r="H29" s="851"/>
      <c r="I29" s="851"/>
      <c r="J29" s="166"/>
      <c r="K29" s="655" t="s">
        <v>362</v>
      </c>
      <c r="L29" s="655"/>
      <c r="M29" s="852" t="s">
        <v>403</v>
      </c>
      <c r="N29" s="852"/>
      <c r="O29" s="852"/>
      <c r="P29" s="853" t="s">
        <v>443</v>
      </c>
      <c r="Q29" s="854"/>
      <c r="R29" s="855"/>
    </row>
    <row r="30" spans="3:18" ht="16.5" customHeight="1">
      <c r="C30" s="312"/>
      <c r="D30" s="312"/>
      <c r="E30" s="312"/>
      <c r="F30" s="802" t="s">
        <v>371</v>
      </c>
      <c r="G30" s="803"/>
      <c r="H30" s="803"/>
      <c r="I30" s="804"/>
      <c r="J30" s="1"/>
      <c r="K30" s="856" t="s">
        <v>472</v>
      </c>
      <c r="L30" s="857"/>
      <c r="M30" s="856" t="s">
        <v>351</v>
      </c>
      <c r="N30" s="856"/>
      <c r="O30" s="856"/>
      <c r="P30" s="853" t="s">
        <v>444</v>
      </c>
      <c r="Q30" s="854"/>
      <c r="R30" s="855"/>
    </row>
    <row r="31" spans="3:18" ht="16.5" customHeight="1">
      <c r="C31" s="312"/>
      <c r="D31" s="312"/>
      <c r="E31" s="312"/>
      <c r="F31" s="395"/>
      <c r="G31" s="395"/>
      <c r="H31" s="395"/>
      <c r="I31" s="395"/>
      <c r="J31" s="1"/>
      <c r="K31" s="396"/>
      <c r="L31" s="396"/>
      <c r="M31" s="396"/>
      <c r="N31" s="396"/>
      <c r="O31" s="396"/>
      <c r="P31" s="842" t="s">
        <v>405</v>
      </c>
      <c r="Q31" s="843"/>
      <c r="R31" s="844"/>
    </row>
    <row r="32" spans="3:18" ht="9" customHeight="1">
      <c r="C32" s="312"/>
      <c r="D32" s="312"/>
      <c r="E32" s="312"/>
      <c r="F32" s="362"/>
      <c r="G32" s="377"/>
      <c r="H32" s="377"/>
      <c r="I32" s="377"/>
      <c r="J32" s="376"/>
      <c r="K32" s="378"/>
      <c r="L32" s="316"/>
      <c r="M32" s="378"/>
      <c r="N32" s="378"/>
      <c r="O32" s="378"/>
      <c r="P32" s="316"/>
      <c r="Q32" s="316"/>
      <c r="R32" s="316"/>
    </row>
    <row r="33" spans="4:18" ht="12" customHeight="1" thickBot="1">
      <c r="D33" s="312"/>
      <c r="G33" s="717" t="s">
        <v>382</v>
      </c>
      <c r="H33" s="718"/>
      <c r="I33" s="717" t="s">
        <v>18</v>
      </c>
      <c r="J33" s="718"/>
      <c r="K33" s="380" t="s">
        <v>19</v>
      </c>
      <c r="L33" s="380" t="s">
        <v>29</v>
      </c>
      <c r="M33" s="380" t="s">
        <v>62</v>
      </c>
      <c r="N33" s="380" t="s">
        <v>329</v>
      </c>
      <c r="O33" s="380" t="s">
        <v>330</v>
      </c>
      <c r="P33" s="380" t="s">
        <v>62</v>
      </c>
      <c r="Q33" s="380" t="s">
        <v>331</v>
      </c>
      <c r="R33" s="383" t="s">
        <v>332</v>
      </c>
    </row>
    <row r="34" spans="3:18" ht="12" customHeight="1">
      <c r="C34" s="845" t="s">
        <v>317</v>
      </c>
      <c r="D34" s="846"/>
      <c r="G34" s="595">
        <v>19200</v>
      </c>
      <c r="H34" s="596"/>
      <c r="I34" s="595">
        <v>59400</v>
      </c>
      <c r="J34" s="596"/>
      <c r="K34" s="750">
        <v>48000</v>
      </c>
      <c r="L34" s="750">
        <v>12000</v>
      </c>
      <c r="M34" s="435">
        <v>1</v>
      </c>
      <c r="N34" s="372">
        <f>C44*30</f>
        <v>75240</v>
      </c>
      <c r="O34" s="384">
        <f>D44*30</f>
        <v>68040</v>
      </c>
      <c r="P34" s="435">
        <v>1</v>
      </c>
      <c r="Q34" s="373">
        <f>G34+K34+L34+N34</f>
        <v>154440</v>
      </c>
      <c r="R34" s="373">
        <f>I34+K34+L34+O34</f>
        <v>187440</v>
      </c>
    </row>
    <row r="35" spans="3:18" ht="12" customHeight="1">
      <c r="C35" s="847"/>
      <c r="D35" s="848"/>
      <c r="G35" s="595"/>
      <c r="H35" s="596"/>
      <c r="I35" s="595"/>
      <c r="J35" s="596"/>
      <c r="K35" s="750"/>
      <c r="L35" s="750"/>
      <c r="M35" s="273">
        <v>2</v>
      </c>
      <c r="N35" s="274">
        <f>C46*30</f>
        <v>81900</v>
      </c>
      <c r="O35" s="275">
        <f>D46*30</f>
        <v>74520</v>
      </c>
      <c r="P35" s="273">
        <v>2</v>
      </c>
      <c r="Q35" s="277">
        <f>G34+K34+L34+N35</f>
        <v>161100</v>
      </c>
      <c r="R35" s="277">
        <f>I34+K34+L34+O35</f>
        <v>193920</v>
      </c>
    </row>
    <row r="36" spans="3:18" ht="12" customHeight="1" thickBot="1">
      <c r="C36" s="849"/>
      <c r="D36" s="850"/>
      <c r="G36" s="595"/>
      <c r="H36" s="596"/>
      <c r="I36" s="595"/>
      <c r="J36" s="596"/>
      <c r="K36" s="750"/>
      <c r="L36" s="750"/>
      <c r="M36" s="434">
        <v>3</v>
      </c>
      <c r="N36" s="298">
        <f>C48*30</f>
        <v>87660</v>
      </c>
      <c r="O36" s="374">
        <f>D48*30</f>
        <v>80100</v>
      </c>
      <c r="P36" s="434">
        <v>3</v>
      </c>
      <c r="Q36" s="363">
        <f>G34+K34+L34+N36</f>
        <v>166860</v>
      </c>
      <c r="R36" s="363">
        <f>I34+K34+L34+O36</f>
        <v>199500</v>
      </c>
    </row>
    <row r="37" spans="7:18" ht="12" customHeight="1">
      <c r="G37" s="605"/>
      <c r="H37" s="749"/>
      <c r="I37" s="605"/>
      <c r="J37" s="749"/>
      <c r="K37" s="751"/>
      <c r="L37" s="751"/>
      <c r="M37" s="273">
        <v>4</v>
      </c>
      <c r="N37" s="274">
        <f>C50*30</f>
        <v>92700</v>
      </c>
      <c r="O37" s="276">
        <f>D50*30</f>
        <v>85140</v>
      </c>
      <c r="P37" s="273">
        <v>4</v>
      </c>
      <c r="Q37" s="277">
        <f>G34+K34+L34+N37</f>
        <v>171900</v>
      </c>
      <c r="R37" s="277">
        <f>I34+K34+L34+O37</f>
        <v>204540</v>
      </c>
    </row>
    <row r="38" spans="7:18" ht="12" customHeight="1">
      <c r="G38" s="739" t="s">
        <v>53</v>
      </c>
      <c r="H38" s="740"/>
      <c r="I38" s="739" t="s">
        <v>311</v>
      </c>
      <c r="J38" s="740"/>
      <c r="K38" s="333" t="s">
        <v>312</v>
      </c>
      <c r="L38" s="332" t="s">
        <v>61</v>
      </c>
      <c r="M38" s="433">
        <v>5</v>
      </c>
      <c r="N38" s="365">
        <f>C52*30</f>
        <v>97650</v>
      </c>
      <c r="O38" s="375">
        <f>D52*30</f>
        <v>90270</v>
      </c>
      <c r="P38" s="433">
        <v>5</v>
      </c>
      <c r="Q38" s="366">
        <f>G34+K34+L34+N38</f>
        <v>176850</v>
      </c>
      <c r="R38" s="366">
        <f>I34+K34+L34+O38</f>
        <v>209670</v>
      </c>
    </row>
    <row r="39" spans="11:18" ht="9.75" customHeight="1">
      <c r="K39" s="838" t="s">
        <v>449</v>
      </c>
      <c r="L39" s="838"/>
      <c r="M39" s="838"/>
      <c r="N39" s="838"/>
      <c r="O39" s="838"/>
      <c r="P39" s="345"/>
      <c r="Q39" s="345"/>
      <c r="R39" s="345"/>
    </row>
    <row r="40" spans="1:18" ht="11.25" customHeight="1">
      <c r="A40" s="651" t="s">
        <v>206</v>
      </c>
      <c r="B40" s="651"/>
      <c r="C40" s="651"/>
      <c r="D40" s="651"/>
      <c r="F40" s="839" t="s">
        <v>485</v>
      </c>
      <c r="G40" s="668"/>
      <c r="H40" s="668"/>
      <c r="I40" s="840"/>
      <c r="J40" s="120"/>
      <c r="K40" s="841" t="s">
        <v>341</v>
      </c>
      <c r="L40" s="841"/>
      <c r="M40" s="654" t="s">
        <v>477</v>
      </c>
      <c r="N40" s="654"/>
      <c r="O40" s="654"/>
      <c r="P40" s="836" t="s">
        <v>323</v>
      </c>
      <c r="Q40" s="836"/>
      <c r="R40" s="836"/>
    </row>
    <row r="41" spans="1:18" ht="11.25" customHeight="1">
      <c r="A41" s="651"/>
      <c r="B41" s="651"/>
      <c r="C41" s="651"/>
      <c r="D41" s="651"/>
      <c r="F41" s="651" t="s">
        <v>42</v>
      </c>
      <c r="G41" s="651"/>
      <c r="H41" s="670" t="s">
        <v>208</v>
      </c>
      <c r="I41" s="670"/>
      <c r="J41" s="120"/>
      <c r="K41" s="805" t="s">
        <v>411</v>
      </c>
      <c r="L41" s="805"/>
      <c r="M41" s="805" t="s">
        <v>413</v>
      </c>
      <c r="N41" s="805"/>
      <c r="O41" s="805"/>
      <c r="P41" s="837" t="s">
        <v>451</v>
      </c>
      <c r="Q41" s="837"/>
      <c r="R41" s="837"/>
    </row>
    <row r="42" spans="1:18" ht="11.25" customHeight="1">
      <c r="A42" s="626" t="s">
        <v>376</v>
      </c>
      <c r="B42" s="626"/>
      <c r="C42" s="626" t="s">
        <v>34</v>
      </c>
      <c r="D42" s="626" t="s">
        <v>18</v>
      </c>
      <c r="F42" s="670" t="s">
        <v>188</v>
      </c>
      <c r="G42" s="670"/>
      <c r="H42" s="670" t="s">
        <v>188</v>
      </c>
      <c r="I42" s="670"/>
      <c r="J42" s="166"/>
      <c r="K42" s="655" t="s">
        <v>335</v>
      </c>
      <c r="L42" s="655"/>
      <c r="M42" s="655" t="s">
        <v>337</v>
      </c>
      <c r="N42" s="655"/>
      <c r="O42" s="655"/>
      <c r="P42" s="835" t="s">
        <v>486</v>
      </c>
      <c r="Q42" s="835"/>
      <c r="R42" s="835"/>
    </row>
    <row r="43" spans="1:18" ht="11.25" customHeight="1">
      <c r="A43" s="626"/>
      <c r="B43" s="626"/>
      <c r="C43" s="626"/>
      <c r="D43" s="626"/>
      <c r="F43" s="670" t="s">
        <v>249</v>
      </c>
      <c r="G43" s="670"/>
      <c r="H43" s="670" t="s">
        <v>248</v>
      </c>
      <c r="I43" s="670"/>
      <c r="J43" s="139"/>
      <c r="K43" s="805" t="s">
        <v>469</v>
      </c>
      <c r="L43" s="805"/>
      <c r="M43" s="805" t="s">
        <v>339</v>
      </c>
      <c r="N43" s="805"/>
      <c r="O43" s="805"/>
      <c r="P43" s="805" t="s">
        <v>474</v>
      </c>
      <c r="Q43" s="805"/>
      <c r="R43" s="805"/>
    </row>
    <row r="44" spans="1:18" ht="11.25" customHeight="1">
      <c r="A44" s="664" t="s">
        <v>377</v>
      </c>
      <c r="B44" s="664"/>
      <c r="C44" s="817">
        <v>2508</v>
      </c>
      <c r="D44" s="817">
        <v>2268</v>
      </c>
      <c r="F44" s="833" t="s">
        <v>247</v>
      </c>
      <c r="G44" s="833"/>
      <c r="H44" s="833"/>
      <c r="I44" s="833"/>
      <c r="J44" s="139"/>
      <c r="K44" s="807" t="s">
        <v>116</v>
      </c>
      <c r="L44" s="807"/>
      <c r="M44" s="810" t="s">
        <v>353</v>
      </c>
      <c r="N44" s="810"/>
      <c r="O44" s="810"/>
      <c r="P44" s="807" t="s">
        <v>355</v>
      </c>
      <c r="Q44" s="807"/>
      <c r="R44" s="807"/>
    </row>
    <row r="45" spans="1:18" ht="11.25" customHeight="1">
      <c r="A45" s="664"/>
      <c r="B45" s="664"/>
      <c r="C45" s="817"/>
      <c r="D45" s="817"/>
      <c r="F45" s="834"/>
      <c r="G45" s="834"/>
      <c r="H45" s="834"/>
      <c r="I45" s="834"/>
      <c r="J45" s="119"/>
      <c r="K45" s="805" t="s">
        <v>450</v>
      </c>
      <c r="L45" s="805"/>
      <c r="M45" s="805" t="s">
        <v>414</v>
      </c>
      <c r="N45" s="805"/>
      <c r="O45" s="805"/>
      <c r="P45" s="805" t="s">
        <v>416</v>
      </c>
      <c r="Q45" s="805"/>
      <c r="R45" s="805"/>
    </row>
    <row r="46" spans="1:18" ht="11.25" customHeight="1">
      <c r="A46" s="664" t="s">
        <v>378</v>
      </c>
      <c r="B46" s="664"/>
      <c r="C46" s="817">
        <v>2730</v>
      </c>
      <c r="D46" s="817">
        <v>2484</v>
      </c>
      <c r="F46" s="670" t="s">
        <v>149</v>
      </c>
      <c r="G46" s="670"/>
      <c r="H46" s="670"/>
      <c r="I46" s="670"/>
      <c r="J46" s="119"/>
      <c r="K46" s="807" t="s">
        <v>214</v>
      </c>
      <c r="L46" s="807"/>
      <c r="M46" s="810" t="s">
        <v>245</v>
      </c>
      <c r="N46" s="810"/>
      <c r="O46" s="810"/>
      <c r="P46" s="827"/>
      <c r="Q46" s="828"/>
      <c r="R46" s="829"/>
    </row>
    <row r="47" spans="1:18" ht="11.25" customHeight="1">
      <c r="A47" s="664"/>
      <c r="B47" s="664"/>
      <c r="C47" s="817"/>
      <c r="D47" s="817"/>
      <c r="E47" s="151"/>
      <c r="F47" s="670" t="s">
        <v>150</v>
      </c>
      <c r="G47" s="670"/>
      <c r="H47" s="670" t="s">
        <v>250</v>
      </c>
      <c r="I47" s="670"/>
      <c r="J47" s="119"/>
      <c r="K47" s="805" t="s">
        <v>412</v>
      </c>
      <c r="L47" s="805"/>
      <c r="M47" s="805" t="s">
        <v>415</v>
      </c>
      <c r="N47" s="805"/>
      <c r="O47" s="805"/>
      <c r="P47" s="830"/>
      <c r="Q47" s="831"/>
      <c r="R47" s="832"/>
    </row>
    <row r="48" spans="1:18" ht="14.25" customHeight="1">
      <c r="A48" s="664" t="s">
        <v>379</v>
      </c>
      <c r="B48" s="664"/>
      <c r="C48" s="817">
        <v>2922</v>
      </c>
      <c r="D48" s="817">
        <v>2670</v>
      </c>
      <c r="E48" s="151"/>
      <c r="F48" s="670" t="s">
        <v>151</v>
      </c>
      <c r="G48" s="670"/>
      <c r="H48" s="670" t="s">
        <v>251</v>
      </c>
      <c r="I48" s="670"/>
      <c r="J48" s="139"/>
      <c r="K48" s="394" t="s">
        <v>465</v>
      </c>
      <c r="L48" s="394"/>
      <c r="M48" s="394"/>
      <c r="N48" s="394"/>
      <c r="O48" s="394"/>
      <c r="P48" s="818"/>
      <c r="Q48" s="819"/>
      <c r="R48" s="819"/>
    </row>
    <row r="49" spans="1:18" ht="14.25" customHeight="1">
      <c r="A49" s="664"/>
      <c r="B49" s="664"/>
      <c r="C49" s="817"/>
      <c r="D49" s="817"/>
      <c r="E49" s="151"/>
      <c r="F49" s="775" t="s">
        <v>152</v>
      </c>
      <c r="G49" s="775"/>
      <c r="H49" s="670" t="s">
        <v>252</v>
      </c>
      <c r="I49" s="670"/>
      <c r="J49" s="139"/>
      <c r="K49" s="820" t="s">
        <v>394</v>
      </c>
      <c r="L49" s="820"/>
      <c r="M49" s="820"/>
      <c r="N49" s="820"/>
      <c r="O49" s="820"/>
      <c r="P49" s="820"/>
      <c r="Q49" s="820"/>
      <c r="R49" s="820"/>
    </row>
    <row r="50" spans="1:18" ht="11.25" customHeight="1">
      <c r="A50" s="664" t="s">
        <v>380</v>
      </c>
      <c r="B50" s="664"/>
      <c r="C50" s="817">
        <v>3090</v>
      </c>
      <c r="D50" s="817">
        <v>2838</v>
      </c>
      <c r="E50" s="151"/>
      <c r="F50" s="821" t="s">
        <v>153</v>
      </c>
      <c r="G50" s="777"/>
      <c r="H50" s="780" t="s">
        <v>253</v>
      </c>
      <c r="I50" s="824"/>
      <c r="J50" s="119"/>
      <c r="K50" s="655" t="s">
        <v>487</v>
      </c>
      <c r="L50" s="534"/>
      <c r="M50" s="655" t="s">
        <v>161</v>
      </c>
      <c r="N50" s="655"/>
      <c r="O50" s="655"/>
      <c r="P50" s="536" t="s">
        <v>128</v>
      </c>
      <c r="Q50" s="655"/>
      <c r="R50" s="655"/>
    </row>
    <row r="51" spans="1:18" ht="11.25" customHeight="1">
      <c r="A51" s="664"/>
      <c r="B51" s="664"/>
      <c r="C51" s="817"/>
      <c r="D51" s="817"/>
      <c r="E51" s="151"/>
      <c r="F51" s="822"/>
      <c r="G51" s="823"/>
      <c r="H51" s="825"/>
      <c r="I51" s="826"/>
      <c r="J51" s="119"/>
      <c r="K51" s="805" t="s">
        <v>417</v>
      </c>
      <c r="L51" s="806"/>
      <c r="M51" s="805" t="s">
        <v>454</v>
      </c>
      <c r="N51" s="805"/>
      <c r="O51" s="805"/>
      <c r="P51" s="801" t="s">
        <v>455</v>
      </c>
      <c r="Q51" s="801"/>
      <c r="R51" s="801"/>
    </row>
    <row r="52" spans="1:18" ht="11.25" customHeight="1">
      <c r="A52" s="664" t="s">
        <v>381</v>
      </c>
      <c r="B52" s="664"/>
      <c r="C52" s="817">
        <v>3255</v>
      </c>
      <c r="D52" s="817">
        <v>3009</v>
      </c>
      <c r="E52" s="151"/>
      <c r="J52" s="166"/>
      <c r="K52" s="655" t="s">
        <v>172</v>
      </c>
      <c r="L52" s="534"/>
      <c r="M52" s="655" t="s">
        <v>349</v>
      </c>
      <c r="N52" s="655"/>
      <c r="O52" s="655"/>
      <c r="P52" s="815" t="s">
        <v>476</v>
      </c>
      <c r="Q52" s="805"/>
      <c r="R52" s="805"/>
    </row>
    <row r="53" spans="1:18" ht="11.25" customHeight="1">
      <c r="A53" s="664"/>
      <c r="B53" s="664"/>
      <c r="C53" s="817"/>
      <c r="D53" s="817"/>
      <c r="E53" s="151"/>
      <c r="F53" s="655" t="s">
        <v>359</v>
      </c>
      <c r="G53" s="655"/>
      <c r="H53" s="655"/>
      <c r="I53" s="655"/>
      <c r="J53" s="166"/>
      <c r="K53" s="805" t="s">
        <v>452</v>
      </c>
      <c r="L53" s="806"/>
      <c r="M53" s="805" t="s">
        <v>421</v>
      </c>
      <c r="N53" s="805"/>
      <c r="O53" s="805"/>
      <c r="P53" s="816" t="s">
        <v>365</v>
      </c>
      <c r="Q53" s="816"/>
      <c r="R53" s="816"/>
    </row>
    <row r="54" spans="2:18" ht="11.25" customHeight="1">
      <c r="B54" s="151"/>
      <c r="C54" s="151"/>
      <c r="D54" s="151"/>
      <c r="E54" s="151"/>
      <c r="F54" s="805" t="s">
        <v>406</v>
      </c>
      <c r="G54" s="805"/>
      <c r="H54" s="805"/>
      <c r="I54" s="805"/>
      <c r="J54" s="166"/>
      <c r="K54" s="655" t="s">
        <v>361</v>
      </c>
      <c r="L54" s="534"/>
      <c r="M54" s="655" t="s">
        <v>342</v>
      </c>
      <c r="N54" s="655"/>
      <c r="O54" s="655"/>
      <c r="P54" s="815" t="s">
        <v>425</v>
      </c>
      <c r="Q54" s="805"/>
      <c r="R54" s="805"/>
    </row>
    <row r="55" spans="2:18" ht="11.25" customHeight="1">
      <c r="B55" s="151"/>
      <c r="C55" s="151"/>
      <c r="D55" s="151"/>
      <c r="E55" s="151"/>
      <c r="F55" s="811" t="s">
        <v>372</v>
      </c>
      <c r="G55" s="811"/>
      <c r="H55" s="811"/>
      <c r="I55" s="811"/>
      <c r="J55" s="166"/>
      <c r="K55" s="805" t="s">
        <v>453</v>
      </c>
      <c r="L55" s="806"/>
      <c r="M55" s="801" t="s">
        <v>422</v>
      </c>
      <c r="N55" s="801"/>
      <c r="O55" s="801"/>
      <c r="P55" s="655" t="s">
        <v>163</v>
      </c>
      <c r="Q55" s="655"/>
      <c r="R55" s="655"/>
    </row>
    <row r="56" spans="2:18" ht="18" customHeight="1">
      <c r="B56" s="151"/>
      <c r="C56" s="151"/>
      <c r="D56" s="151"/>
      <c r="E56" s="151"/>
      <c r="F56" s="812"/>
      <c r="G56" s="812"/>
      <c r="H56" s="812"/>
      <c r="I56" s="812"/>
      <c r="J56" s="166"/>
      <c r="K56" s="655" t="s">
        <v>488</v>
      </c>
      <c r="L56" s="655"/>
      <c r="M56" s="805" t="s">
        <v>457</v>
      </c>
      <c r="N56" s="805"/>
      <c r="O56" s="805"/>
      <c r="P56" s="813" t="s">
        <v>456</v>
      </c>
      <c r="Q56" s="814"/>
      <c r="R56" s="814"/>
    </row>
    <row r="57" spans="2:18" ht="18.75" customHeight="1">
      <c r="B57" s="151"/>
      <c r="C57" s="151"/>
      <c r="D57" s="151"/>
      <c r="E57" s="151"/>
      <c r="F57" s="809" t="s">
        <v>232</v>
      </c>
      <c r="G57" s="809"/>
      <c r="H57" s="809"/>
      <c r="I57" s="809"/>
      <c r="J57" s="166"/>
      <c r="K57" s="801" t="s">
        <v>418</v>
      </c>
      <c r="L57" s="801"/>
      <c r="M57" s="807" t="s">
        <v>363</v>
      </c>
      <c r="N57" s="807"/>
      <c r="O57" s="807"/>
      <c r="P57" s="810" t="s">
        <v>481</v>
      </c>
      <c r="Q57" s="810"/>
      <c r="R57" s="810"/>
    </row>
    <row r="58" spans="2:18" ht="11.25" customHeight="1">
      <c r="B58" s="151"/>
      <c r="C58" s="151"/>
      <c r="D58" s="151"/>
      <c r="E58" s="151"/>
      <c r="F58" s="800" t="s">
        <v>407</v>
      </c>
      <c r="G58" s="800"/>
      <c r="H58" s="800"/>
      <c r="I58" s="800"/>
      <c r="J58" s="166"/>
      <c r="K58" s="805" t="s">
        <v>419</v>
      </c>
      <c r="L58" s="806"/>
      <c r="M58" s="805" t="s">
        <v>404</v>
      </c>
      <c r="N58" s="805"/>
      <c r="O58" s="805"/>
      <c r="P58" s="805" t="s">
        <v>489</v>
      </c>
      <c r="Q58" s="805"/>
      <c r="R58" s="805"/>
    </row>
    <row r="59" spans="2:18" ht="11.25" customHeight="1">
      <c r="B59" s="151"/>
      <c r="C59" s="151"/>
      <c r="D59" s="151"/>
      <c r="E59" s="151"/>
      <c r="F59" s="800" t="s">
        <v>408</v>
      </c>
      <c r="G59" s="800"/>
      <c r="H59" s="800"/>
      <c r="I59" s="800"/>
      <c r="J59" s="166"/>
      <c r="K59" s="807" t="s">
        <v>347</v>
      </c>
      <c r="L59" s="807"/>
      <c r="M59" s="807" t="s">
        <v>183</v>
      </c>
      <c r="N59" s="807"/>
      <c r="O59" s="807"/>
      <c r="P59" s="655" t="s">
        <v>184</v>
      </c>
      <c r="Q59" s="655"/>
      <c r="R59" s="655"/>
    </row>
    <row r="60" spans="2:18" ht="11.25" customHeight="1">
      <c r="B60" s="151"/>
      <c r="C60" s="151"/>
      <c r="D60" s="151"/>
      <c r="E60" s="151"/>
      <c r="F60" s="800" t="s">
        <v>409</v>
      </c>
      <c r="G60" s="800"/>
      <c r="H60" s="800"/>
      <c r="I60" s="800"/>
      <c r="J60" s="166"/>
      <c r="K60" s="805" t="s">
        <v>420</v>
      </c>
      <c r="L60" s="806"/>
      <c r="M60" s="808" t="s">
        <v>458</v>
      </c>
      <c r="N60" s="808"/>
      <c r="O60" s="808"/>
      <c r="P60" s="801" t="s">
        <v>459</v>
      </c>
      <c r="Q60" s="801"/>
      <c r="R60" s="801"/>
    </row>
    <row r="61" spans="6:18" ht="11.25" customHeight="1">
      <c r="F61" s="800" t="s">
        <v>410</v>
      </c>
      <c r="G61" s="800"/>
      <c r="H61" s="800"/>
      <c r="I61" s="800"/>
      <c r="J61" s="166"/>
      <c r="K61" s="655" t="s">
        <v>362</v>
      </c>
      <c r="L61" s="655"/>
      <c r="M61" s="801" t="s">
        <v>423</v>
      </c>
      <c r="N61" s="801"/>
      <c r="O61" s="801"/>
      <c r="P61" s="801" t="s">
        <v>460</v>
      </c>
      <c r="Q61" s="801"/>
      <c r="R61" s="801"/>
    </row>
    <row r="62" spans="3:18" ht="11.25" customHeight="1">
      <c r="C62" s="312"/>
      <c r="D62" s="312"/>
      <c r="E62" s="312"/>
      <c r="F62" s="802" t="s">
        <v>371</v>
      </c>
      <c r="G62" s="803"/>
      <c r="H62" s="803"/>
      <c r="I62" s="804"/>
      <c r="J62" s="1"/>
      <c r="K62" s="805" t="s">
        <v>475</v>
      </c>
      <c r="L62" s="806"/>
      <c r="M62" s="805" t="s">
        <v>424</v>
      </c>
      <c r="N62" s="805"/>
      <c r="O62" s="805"/>
      <c r="P62" s="801" t="s">
        <v>461</v>
      </c>
      <c r="Q62" s="801"/>
      <c r="R62" s="801"/>
    </row>
    <row r="63" spans="16:18" ht="11.25" customHeight="1">
      <c r="P63" s="799" t="s">
        <v>426</v>
      </c>
      <c r="Q63" s="799"/>
      <c r="R63" s="799"/>
    </row>
    <row r="68" spans="3:13" ht="13.5">
      <c r="C68" s="151"/>
      <c r="D68" s="151"/>
      <c r="E68" s="151"/>
      <c r="F68" s="151"/>
      <c r="G68" s="151"/>
      <c r="J68" s="151"/>
      <c r="K68" s="151"/>
      <c r="L68" s="151"/>
      <c r="M68" s="151"/>
    </row>
    <row r="69" spans="3:13" ht="13.5" customHeight="1">
      <c r="C69" s="151"/>
      <c r="D69" s="151"/>
      <c r="E69" s="151"/>
      <c r="F69" s="151"/>
      <c r="G69" s="151"/>
      <c r="J69" s="151"/>
      <c r="K69" s="151"/>
      <c r="L69" s="151"/>
      <c r="M69" s="151"/>
    </row>
    <row r="70" spans="3:13" ht="13.5" customHeight="1">
      <c r="C70" s="151"/>
      <c r="D70" s="151"/>
      <c r="E70" s="151"/>
      <c r="F70" s="151"/>
      <c r="G70" s="151"/>
      <c r="J70" s="151"/>
      <c r="K70" s="151"/>
      <c r="L70" s="151"/>
      <c r="M70" s="151"/>
    </row>
    <row r="71" spans="3:13" ht="13.5" customHeight="1">
      <c r="C71" s="151"/>
      <c r="D71" s="151"/>
      <c r="E71" s="151"/>
      <c r="F71" s="151"/>
      <c r="G71" s="151"/>
      <c r="J71" s="151"/>
      <c r="K71" s="151"/>
      <c r="L71" s="151"/>
      <c r="M71" s="151"/>
    </row>
    <row r="72" spans="3:13" ht="13.5" customHeight="1">
      <c r="C72" s="151"/>
      <c r="D72" s="151"/>
      <c r="E72" s="151"/>
      <c r="F72" s="151"/>
      <c r="G72" s="151"/>
      <c r="J72" s="151"/>
      <c r="K72" s="151"/>
      <c r="L72" s="151"/>
      <c r="M72" s="151"/>
    </row>
    <row r="73" spans="3:13" ht="13.5" customHeight="1">
      <c r="C73" s="151"/>
      <c r="D73" s="151"/>
      <c r="E73" s="151"/>
      <c r="F73" s="151"/>
      <c r="G73" s="151"/>
      <c r="J73" s="151"/>
      <c r="K73" s="151"/>
      <c r="L73" s="151"/>
      <c r="M73" s="151"/>
    </row>
    <row r="74" spans="3:13" ht="14.25" customHeight="1">
      <c r="C74" s="151"/>
      <c r="D74" s="151"/>
      <c r="E74" s="151"/>
      <c r="F74" s="151"/>
      <c r="G74" s="151"/>
      <c r="J74" s="151"/>
      <c r="K74" s="151"/>
      <c r="L74" s="151"/>
      <c r="M74" s="151"/>
    </row>
  </sheetData>
  <sheetProtection/>
  <mergeCells count="240">
    <mergeCell ref="G1:H1"/>
    <mergeCell ref="I1:J1"/>
    <mergeCell ref="C2:D4"/>
    <mergeCell ref="G2:H5"/>
    <mergeCell ref="I2:J5"/>
    <mergeCell ref="K2:K5"/>
    <mergeCell ref="L2:L5"/>
    <mergeCell ref="G6:H6"/>
    <mergeCell ref="I6:J6"/>
    <mergeCell ref="K7:O7"/>
    <mergeCell ref="A8:D9"/>
    <mergeCell ref="F8:I8"/>
    <mergeCell ref="K8:L8"/>
    <mergeCell ref="M8:O8"/>
    <mergeCell ref="P8:R8"/>
    <mergeCell ref="F9:G9"/>
    <mergeCell ref="H9:I9"/>
    <mergeCell ref="K9:L9"/>
    <mergeCell ref="M9:O9"/>
    <mergeCell ref="P9:R9"/>
    <mergeCell ref="A10:B11"/>
    <mergeCell ref="C10:C11"/>
    <mergeCell ref="D10:D11"/>
    <mergeCell ref="F10:G10"/>
    <mergeCell ref="H10:I10"/>
    <mergeCell ref="K10:L10"/>
    <mergeCell ref="M10:O10"/>
    <mergeCell ref="P10:R10"/>
    <mergeCell ref="F11:G11"/>
    <mergeCell ref="H11:I11"/>
    <mergeCell ref="K11:L11"/>
    <mergeCell ref="M11:O11"/>
    <mergeCell ref="P11:R11"/>
    <mergeCell ref="A12:B13"/>
    <mergeCell ref="C12:C13"/>
    <mergeCell ref="D12:D13"/>
    <mergeCell ref="F12:I13"/>
    <mergeCell ref="K12:L12"/>
    <mergeCell ref="M12:O12"/>
    <mergeCell ref="P12:R12"/>
    <mergeCell ref="K13:L13"/>
    <mergeCell ref="M13:O13"/>
    <mergeCell ref="P13:R13"/>
    <mergeCell ref="A14:B15"/>
    <mergeCell ref="C14:C15"/>
    <mergeCell ref="D14:D15"/>
    <mergeCell ref="F14:I14"/>
    <mergeCell ref="K14:L14"/>
    <mergeCell ref="M14:O14"/>
    <mergeCell ref="P14:R15"/>
    <mergeCell ref="F15:G15"/>
    <mergeCell ref="H15:I15"/>
    <mergeCell ref="K15:L15"/>
    <mergeCell ref="M15:O15"/>
    <mergeCell ref="A16:B17"/>
    <mergeCell ref="C16:C17"/>
    <mergeCell ref="D16:D17"/>
    <mergeCell ref="F16:G16"/>
    <mergeCell ref="H16:I16"/>
    <mergeCell ref="P16:R16"/>
    <mergeCell ref="F17:G17"/>
    <mergeCell ref="H17:I17"/>
    <mergeCell ref="K17:R17"/>
    <mergeCell ref="A18:B19"/>
    <mergeCell ref="C18:C19"/>
    <mergeCell ref="D18:D19"/>
    <mergeCell ref="F18:G19"/>
    <mergeCell ref="H18:I19"/>
    <mergeCell ref="K18:L18"/>
    <mergeCell ref="M18:O18"/>
    <mergeCell ref="P18:R18"/>
    <mergeCell ref="K19:L19"/>
    <mergeCell ref="M19:O19"/>
    <mergeCell ref="P19:R19"/>
    <mergeCell ref="A20:B21"/>
    <mergeCell ref="C20:C21"/>
    <mergeCell ref="D20:D21"/>
    <mergeCell ref="K20:L20"/>
    <mergeCell ref="M20:O20"/>
    <mergeCell ref="P20:R20"/>
    <mergeCell ref="F21:I21"/>
    <mergeCell ref="K21:L21"/>
    <mergeCell ref="M21:O21"/>
    <mergeCell ref="P21:R21"/>
    <mergeCell ref="F22:I22"/>
    <mergeCell ref="K22:L22"/>
    <mergeCell ref="M22:O22"/>
    <mergeCell ref="P22:R22"/>
    <mergeCell ref="F23:I24"/>
    <mergeCell ref="K23:L23"/>
    <mergeCell ref="M23:O23"/>
    <mergeCell ref="P23:R23"/>
    <mergeCell ref="K24:L24"/>
    <mergeCell ref="M24:O24"/>
    <mergeCell ref="P24:R24"/>
    <mergeCell ref="F25:I25"/>
    <mergeCell ref="K25:L25"/>
    <mergeCell ref="M25:O25"/>
    <mergeCell ref="P25:R25"/>
    <mergeCell ref="F26:I26"/>
    <mergeCell ref="K26:L26"/>
    <mergeCell ref="M26:O26"/>
    <mergeCell ref="P26:R26"/>
    <mergeCell ref="F27:I27"/>
    <mergeCell ref="K27:L27"/>
    <mergeCell ref="M27:O27"/>
    <mergeCell ref="P27:R27"/>
    <mergeCell ref="F28:I28"/>
    <mergeCell ref="K28:L28"/>
    <mergeCell ref="M28:O28"/>
    <mergeCell ref="P28:R28"/>
    <mergeCell ref="F29:I29"/>
    <mergeCell ref="K29:L29"/>
    <mergeCell ref="M29:O29"/>
    <mergeCell ref="P29:R29"/>
    <mergeCell ref="F30:I30"/>
    <mergeCell ref="K30:L30"/>
    <mergeCell ref="M30:O30"/>
    <mergeCell ref="P30:R30"/>
    <mergeCell ref="P31:R31"/>
    <mergeCell ref="G33:H33"/>
    <mergeCell ref="I33:J33"/>
    <mergeCell ref="C34:D36"/>
    <mergeCell ref="G34:H37"/>
    <mergeCell ref="I34:J37"/>
    <mergeCell ref="K34:K37"/>
    <mergeCell ref="L34:L37"/>
    <mergeCell ref="G38:H38"/>
    <mergeCell ref="I38:J38"/>
    <mergeCell ref="K39:O39"/>
    <mergeCell ref="A40:D41"/>
    <mergeCell ref="F40:I40"/>
    <mergeCell ref="K40:L40"/>
    <mergeCell ref="M40:O40"/>
    <mergeCell ref="P40:R40"/>
    <mergeCell ref="F41:G41"/>
    <mergeCell ref="H41:I41"/>
    <mergeCell ref="K41:L41"/>
    <mergeCell ref="M41:O41"/>
    <mergeCell ref="P41:R41"/>
    <mergeCell ref="A42:B43"/>
    <mergeCell ref="C42:C43"/>
    <mergeCell ref="D42:D43"/>
    <mergeCell ref="F42:G42"/>
    <mergeCell ref="H42:I42"/>
    <mergeCell ref="K42:L42"/>
    <mergeCell ref="M42:O42"/>
    <mergeCell ref="P42:R42"/>
    <mergeCell ref="F43:G43"/>
    <mergeCell ref="H43:I43"/>
    <mergeCell ref="K43:L43"/>
    <mergeCell ref="M43:O43"/>
    <mergeCell ref="P43:R43"/>
    <mergeCell ref="A44:B45"/>
    <mergeCell ref="C44:C45"/>
    <mergeCell ref="D44:D45"/>
    <mergeCell ref="F44:I45"/>
    <mergeCell ref="K44:L44"/>
    <mergeCell ref="M44:O44"/>
    <mergeCell ref="P44:R44"/>
    <mergeCell ref="K45:L45"/>
    <mergeCell ref="M45:O45"/>
    <mergeCell ref="P45:R45"/>
    <mergeCell ref="A46:B47"/>
    <mergeCell ref="C46:C47"/>
    <mergeCell ref="D46:D47"/>
    <mergeCell ref="F46:I46"/>
    <mergeCell ref="K46:L46"/>
    <mergeCell ref="M46:O46"/>
    <mergeCell ref="P46:R47"/>
    <mergeCell ref="F47:G47"/>
    <mergeCell ref="H47:I47"/>
    <mergeCell ref="K47:L47"/>
    <mergeCell ref="M47:O47"/>
    <mergeCell ref="A48:B49"/>
    <mergeCell ref="C48:C49"/>
    <mergeCell ref="D48:D49"/>
    <mergeCell ref="F48:G48"/>
    <mergeCell ref="H48:I48"/>
    <mergeCell ref="P48:R48"/>
    <mergeCell ref="F49:G49"/>
    <mergeCell ref="H49:I49"/>
    <mergeCell ref="K49:R49"/>
    <mergeCell ref="A50:B51"/>
    <mergeCell ref="C50:C51"/>
    <mergeCell ref="D50:D51"/>
    <mergeCell ref="F50:G51"/>
    <mergeCell ref="H50:I51"/>
    <mergeCell ref="K50:L50"/>
    <mergeCell ref="M50:O50"/>
    <mergeCell ref="P50:R50"/>
    <mergeCell ref="K51:L51"/>
    <mergeCell ref="M51:O51"/>
    <mergeCell ref="P51:R51"/>
    <mergeCell ref="A52:B53"/>
    <mergeCell ref="C52:C53"/>
    <mergeCell ref="D52:D53"/>
    <mergeCell ref="K52:L52"/>
    <mergeCell ref="M52:O52"/>
    <mergeCell ref="P52:R52"/>
    <mergeCell ref="F53:I53"/>
    <mergeCell ref="K53:L53"/>
    <mergeCell ref="M53:O53"/>
    <mergeCell ref="P53:R53"/>
    <mergeCell ref="F54:I54"/>
    <mergeCell ref="K54:L54"/>
    <mergeCell ref="M54:O54"/>
    <mergeCell ref="P54:R54"/>
    <mergeCell ref="F55:I56"/>
    <mergeCell ref="K55:L55"/>
    <mergeCell ref="M55:O55"/>
    <mergeCell ref="P55:R55"/>
    <mergeCell ref="K56:L56"/>
    <mergeCell ref="M56:O56"/>
    <mergeCell ref="P56:R56"/>
    <mergeCell ref="F57:I57"/>
    <mergeCell ref="K57:L57"/>
    <mergeCell ref="M57:O57"/>
    <mergeCell ref="P57:R57"/>
    <mergeCell ref="F58:I58"/>
    <mergeCell ref="K58:L58"/>
    <mergeCell ref="M58:O58"/>
    <mergeCell ref="P58:R58"/>
    <mergeCell ref="F59:I59"/>
    <mergeCell ref="K59:L59"/>
    <mergeCell ref="M59:O59"/>
    <mergeCell ref="P59:R59"/>
    <mergeCell ref="F60:I60"/>
    <mergeCell ref="K60:L60"/>
    <mergeCell ref="M60:O60"/>
    <mergeCell ref="P60:R60"/>
    <mergeCell ref="P63:R63"/>
    <mergeCell ref="F61:I61"/>
    <mergeCell ref="K61:L61"/>
    <mergeCell ref="M61:O61"/>
    <mergeCell ref="P61:R61"/>
    <mergeCell ref="F62:I62"/>
    <mergeCell ref="K62:L62"/>
    <mergeCell ref="M62:O62"/>
    <mergeCell ref="P62:R62"/>
  </mergeCells>
  <printOptions/>
  <pageMargins left="0.5905511811023623" right="0" top="0.3937007874015748" bottom="0" header="0.11811023622047245" footer="0.5118110236220472"/>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U55"/>
  <sheetViews>
    <sheetView view="pageLayout" zoomScale="90" zoomScaleSheetLayoutView="85" zoomScalePageLayoutView="90" workbookViewId="0" topLeftCell="A7">
      <selection activeCell="K41" sqref="K41:R44"/>
    </sheetView>
  </sheetViews>
  <sheetFormatPr defaultColWidth="9.00390625" defaultRowHeight="13.5"/>
  <cols>
    <col min="1" max="1" width="6.75390625" style="0" customWidth="1"/>
    <col min="3" max="3" width="10.25390625" style="0" customWidth="1"/>
    <col min="4" max="4" width="12.75390625" style="0" customWidth="1"/>
    <col min="5" max="5" width="8.375" style="0" customWidth="1"/>
    <col min="6" max="6" width="8.50390625" style="0" customWidth="1"/>
    <col min="8" max="8" width="8.375" style="0" customWidth="1"/>
    <col min="9" max="9" width="9.50390625" style="0" customWidth="1"/>
    <col min="10" max="10" width="7.25390625" style="0" customWidth="1"/>
    <col min="11" max="11" width="15.875" style="0" customWidth="1"/>
    <col min="12" max="12" width="13.875" style="0" customWidth="1"/>
    <col min="13" max="13" width="3.875" style="0" customWidth="1"/>
    <col min="14" max="14" width="12.875" style="0" customWidth="1"/>
    <col min="15" max="15" width="11.625" style="0" customWidth="1"/>
    <col min="16" max="16" width="4.125" style="0" customWidth="1"/>
    <col min="17" max="17" width="13.125" style="0" customWidth="1"/>
    <col min="18" max="18" width="13.25390625" style="0" customWidth="1"/>
  </cols>
  <sheetData>
    <row r="1" ht="13.5">
      <c r="A1" t="s">
        <v>148</v>
      </c>
    </row>
    <row r="2" spans="1:18" ht="33.75" customHeight="1">
      <c r="A2" s="1158" t="s">
        <v>145</v>
      </c>
      <c r="B2" s="1158"/>
      <c r="C2" s="1158"/>
      <c r="D2" s="1158"/>
      <c r="E2" s="1158"/>
      <c r="F2" s="1158"/>
      <c r="G2" s="1158"/>
      <c r="H2" s="1158"/>
      <c r="I2" s="1158"/>
      <c r="J2" s="1158"/>
      <c r="K2" s="1158"/>
      <c r="L2" s="1158"/>
      <c r="M2" s="1158"/>
      <c r="N2" s="1158"/>
      <c r="O2" s="1158"/>
      <c r="P2" s="1158"/>
      <c r="Q2" s="1158"/>
      <c r="R2" s="1158"/>
    </row>
    <row r="3" spans="1:18" ht="25.5" customHeight="1">
      <c r="A3" s="49" t="s">
        <v>132</v>
      </c>
      <c r="M3" s="151"/>
      <c r="N3" s="151"/>
      <c r="O3" s="151"/>
      <c r="P3" s="151"/>
      <c r="Q3" s="151"/>
      <c r="R3" s="151"/>
    </row>
    <row r="4" spans="1:21" ht="18.75" customHeight="1">
      <c r="A4" s="155" t="s">
        <v>157</v>
      </c>
      <c r="B4" s="150"/>
      <c r="C4" s="150"/>
      <c r="D4" s="150"/>
      <c r="E4" s="150"/>
      <c r="F4" s="150"/>
      <c r="G4" s="150"/>
      <c r="H4" s="150"/>
      <c r="I4" s="150"/>
      <c r="J4" s="150"/>
      <c r="K4" s="150"/>
      <c r="L4" s="153"/>
      <c r="M4" s="153"/>
      <c r="N4" s="153"/>
      <c r="O4" s="153"/>
      <c r="P4" s="153"/>
      <c r="Q4" s="153"/>
      <c r="R4" s="152"/>
      <c r="S4" s="3"/>
      <c r="T4" s="3"/>
      <c r="U4" s="1"/>
    </row>
    <row r="5" spans="12:21" ht="14.25" customHeight="1" thickBot="1">
      <c r="L5" s="154"/>
      <c r="M5" s="1225" t="s">
        <v>146</v>
      </c>
      <c r="N5" s="1225"/>
      <c r="O5" s="1225"/>
      <c r="P5" s="1225"/>
      <c r="Q5" s="1225"/>
      <c r="R5" s="1225"/>
      <c r="S5" s="3"/>
      <c r="T5" s="1"/>
      <c r="U5" s="3"/>
    </row>
    <row r="6" spans="1:18" ht="17.25" customHeight="1" thickBot="1">
      <c r="A6" s="1160" t="s">
        <v>1</v>
      </c>
      <c r="B6" s="1161"/>
      <c r="C6" s="1161"/>
      <c r="D6" s="1161"/>
      <c r="E6" s="1164" t="s">
        <v>10</v>
      </c>
      <c r="F6" s="1165"/>
      <c r="G6" s="73" t="s">
        <v>16</v>
      </c>
      <c r="H6" s="74"/>
      <c r="I6" s="74"/>
      <c r="J6" s="75"/>
      <c r="K6" s="1170" t="s">
        <v>19</v>
      </c>
      <c r="L6" s="76" t="s">
        <v>28</v>
      </c>
      <c r="M6" s="1218" t="s">
        <v>144</v>
      </c>
      <c r="N6" s="1219"/>
      <c r="O6" s="1220"/>
      <c r="P6" s="1147" t="s">
        <v>33</v>
      </c>
      <c r="Q6" s="1148"/>
      <c r="R6" s="1149"/>
    </row>
    <row r="7" spans="1:18" ht="17.25" customHeight="1" thickBot="1">
      <c r="A7" s="1162"/>
      <c r="B7" s="1163"/>
      <c r="C7" s="1163"/>
      <c r="D7" s="1163"/>
      <c r="E7" s="1166"/>
      <c r="F7" s="1167"/>
      <c r="G7" s="578" t="s">
        <v>67</v>
      </c>
      <c r="H7" s="579"/>
      <c r="I7" s="578" t="s">
        <v>18</v>
      </c>
      <c r="J7" s="579"/>
      <c r="K7" s="572"/>
      <c r="L7" s="1153" t="s">
        <v>29</v>
      </c>
      <c r="M7" s="77"/>
      <c r="N7" s="78" t="s">
        <v>34</v>
      </c>
      <c r="O7" s="79" t="s">
        <v>18</v>
      </c>
      <c r="P7" s="1150"/>
      <c r="Q7" s="1151"/>
      <c r="R7" s="1152"/>
    </row>
    <row r="8" spans="1:18" ht="17.25" customHeight="1" thickBot="1">
      <c r="A8" s="1162"/>
      <c r="B8" s="1163"/>
      <c r="C8" s="1163"/>
      <c r="D8" s="1163"/>
      <c r="E8" s="1168"/>
      <c r="F8" s="1169"/>
      <c r="G8" s="1155" t="s">
        <v>17</v>
      </c>
      <c r="H8" s="1156"/>
      <c r="I8" s="1155" t="s">
        <v>17</v>
      </c>
      <c r="J8" s="1156"/>
      <c r="K8" s="1171"/>
      <c r="L8" s="1154"/>
      <c r="M8" s="80" t="s">
        <v>62</v>
      </c>
      <c r="N8" s="81" t="s">
        <v>39</v>
      </c>
      <c r="O8" s="82" t="s">
        <v>39</v>
      </c>
      <c r="P8" s="83" t="s">
        <v>62</v>
      </c>
      <c r="Q8" s="84" t="s">
        <v>34</v>
      </c>
      <c r="R8" s="85" t="s">
        <v>18</v>
      </c>
    </row>
    <row r="9" spans="1:18" ht="17.25" customHeight="1" thickTop="1">
      <c r="A9" s="1173" t="s">
        <v>32</v>
      </c>
      <c r="B9" s="96" t="s">
        <v>2</v>
      </c>
      <c r="C9" s="97"/>
      <c r="D9" s="98"/>
      <c r="E9" s="1120" t="s">
        <v>11</v>
      </c>
      <c r="F9" s="1121"/>
      <c r="G9" s="1122" t="s">
        <v>20</v>
      </c>
      <c r="H9" s="1123"/>
      <c r="I9" s="1040">
        <v>14700</v>
      </c>
      <c r="J9" s="1037"/>
      <c r="K9" s="1142">
        <v>9000</v>
      </c>
      <c r="L9" s="1143">
        <v>12000</v>
      </c>
      <c r="M9" s="123">
        <v>1</v>
      </c>
      <c r="N9" s="131">
        <f aca="true" t="shared" si="0" ref="N9:O13">C36*30</f>
        <v>23040</v>
      </c>
      <c r="O9" s="131">
        <f t="shared" si="0"/>
        <v>20850</v>
      </c>
      <c r="P9" s="124">
        <v>1</v>
      </c>
      <c r="Q9" s="125">
        <f>K$9+L$9+N9</f>
        <v>44040</v>
      </c>
      <c r="R9" s="125">
        <f>I$9+K$9+L$9+O9</f>
        <v>56550</v>
      </c>
    </row>
    <row r="10" spans="1:18" ht="17.25" customHeight="1">
      <c r="A10" s="1174"/>
      <c r="B10" s="99"/>
      <c r="C10" s="100"/>
      <c r="D10" s="101"/>
      <c r="E10" s="1106" t="s">
        <v>12</v>
      </c>
      <c r="F10" s="1144"/>
      <c r="G10" s="894"/>
      <c r="H10" s="895"/>
      <c r="I10" s="595"/>
      <c r="J10" s="596"/>
      <c r="K10" s="619"/>
      <c r="L10" s="1104"/>
      <c r="M10" s="133">
        <v>2</v>
      </c>
      <c r="N10" s="134">
        <f t="shared" si="0"/>
        <v>24480</v>
      </c>
      <c r="O10" s="134">
        <f t="shared" si="0"/>
        <v>22200</v>
      </c>
      <c r="P10" s="133">
        <v>2</v>
      </c>
      <c r="Q10" s="135">
        <f>K$9+L$9+N10</f>
        <v>45480</v>
      </c>
      <c r="R10" s="135">
        <f>I$9+K$9+L$9+O10</f>
        <v>57900</v>
      </c>
    </row>
    <row r="11" spans="1:18" ht="17.25" customHeight="1">
      <c r="A11" s="1174"/>
      <c r="B11" s="102" t="s">
        <v>3</v>
      </c>
      <c r="C11" s="101"/>
      <c r="D11" s="101"/>
      <c r="E11" s="1108"/>
      <c r="F11" s="1145"/>
      <c r="G11" s="894"/>
      <c r="H11" s="895"/>
      <c r="I11" s="595"/>
      <c r="J11" s="596"/>
      <c r="K11" s="619"/>
      <c r="L11" s="1104"/>
      <c r="M11" s="126">
        <v>3</v>
      </c>
      <c r="N11" s="129">
        <f t="shared" si="0"/>
        <v>26310</v>
      </c>
      <c r="O11" s="129">
        <f t="shared" si="0"/>
        <v>24030</v>
      </c>
      <c r="P11" s="126">
        <v>3</v>
      </c>
      <c r="Q11" s="127">
        <f>K$9+L$9+N11</f>
        <v>47310</v>
      </c>
      <c r="R11" s="127">
        <f>I$9+K$9+L$9+O11</f>
        <v>59730</v>
      </c>
    </row>
    <row r="12" spans="1:18" ht="17.25" customHeight="1">
      <c r="A12" s="1174"/>
      <c r="B12" s="102"/>
      <c r="C12" s="101"/>
      <c r="D12" s="101"/>
      <c r="E12" s="1108"/>
      <c r="F12" s="1145"/>
      <c r="G12" s="894"/>
      <c r="H12" s="895"/>
      <c r="I12" s="595"/>
      <c r="J12" s="596"/>
      <c r="K12" s="619"/>
      <c r="L12" s="1105"/>
      <c r="M12" s="133">
        <v>4</v>
      </c>
      <c r="N12" s="134">
        <f t="shared" si="0"/>
        <v>27840</v>
      </c>
      <c r="O12" s="134">
        <f t="shared" si="0"/>
        <v>25590</v>
      </c>
      <c r="P12" s="133">
        <v>4</v>
      </c>
      <c r="Q12" s="135">
        <f>K$9+L$9+N12</f>
        <v>48840</v>
      </c>
      <c r="R12" s="135">
        <f>I$9+K$9+L$9+O12</f>
        <v>61290</v>
      </c>
    </row>
    <row r="13" spans="1:18" ht="17.25" customHeight="1" thickBot="1">
      <c r="A13" s="1174"/>
      <c r="B13" s="1226" t="s">
        <v>115</v>
      </c>
      <c r="C13" s="1227"/>
      <c r="D13" s="1228"/>
      <c r="E13" s="1110"/>
      <c r="F13" s="1146"/>
      <c r="G13" s="894"/>
      <c r="H13" s="895"/>
      <c r="I13" s="888" t="s">
        <v>54</v>
      </c>
      <c r="J13" s="889"/>
      <c r="K13" s="66" t="s">
        <v>57</v>
      </c>
      <c r="L13" s="90" t="s">
        <v>61</v>
      </c>
      <c r="M13" s="128">
        <v>5</v>
      </c>
      <c r="N13" s="132">
        <f t="shared" si="0"/>
        <v>29430</v>
      </c>
      <c r="O13" s="132">
        <f t="shared" si="0"/>
        <v>27120</v>
      </c>
      <c r="P13" s="128">
        <v>5</v>
      </c>
      <c r="Q13" s="144">
        <f>K$9+L$9+N13</f>
        <v>50430</v>
      </c>
      <c r="R13" s="130">
        <f>I$9+K$9+L$9+O13</f>
        <v>62820</v>
      </c>
    </row>
    <row r="14" spans="1:18" ht="17.25" customHeight="1">
      <c r="A14" s="1174"/>
      <c r="B14" s="103" t="s">
        <v>4</v>
      </c>
      <c r="C14" s="104"/>
      <c r="D14" s="111"/>
      <c r="E14" s="744" t="s">
        <v>11</v>
      </c>
      <c r="F14" s="745"/>
      <c r="G14" s="1134">
        <v>11100</v>
      </c>
      <c r="H14" s="1135"/>
      <c r="I14" s="1134">
        <v>14700</v>
      </c>
      <c r="J14" s="1135"/>
      <c r="K14" s="1138">
        <v>11700</v>
      </c>
      <c r="L14" s="1103">
        <v>12000</v>
      </c>
      <c r="M14" s="86">
        <v>1</v>
      </c>
      <c r="N14" s="137">
        <f aca="true" t="shared" si="1" ref="N14:O18">C36*30</f>
        <v>23040</v>
      </c>
      <c r="O14" s="137">
        <f t="shared" si="1"/>
        <v>20850</v>
      </c>
      <c r="P14" s="86">
        <v>1</v>
      </c>
      <c r="Q14" s="145">
        <f>G$14+K$14+L$14+N14</f>
        <v>57840</v>
      </c>
      <c r="R14" s="145">
        <f>I$14+K$14+L$14+O14</f>
        <v>59250</v>
      </c>
    </row>
    <row r="15" spans="1:18" ht="17.25" customHeight="1">
      <c r="A15" s="1174"/>
      <c r="B15" s="102" t="s">
        <v>5</v>
      </c>
      <c r="C15" s="101"/>
      <c r="D15" s="112"/>
      <c r="E15" s="1106" t="s">
        <v>13</v>
      </c>
      <c r="F15" s="1107"/>
      <c r="G15" s="595"/>
      <c r="H15" s="596"/>
      <c r="I15" s="595"/>
      <c r="J15" s="596"/>
      <c r="K15" s="619"/>
      <c r="L15" s="1104"/>
      <c r="M15" s="126">
        <v>2</v>
      </c>
      <c r="N15" s="129">
        <f t="shared" si="1"/>
        <v>24480</v>
      </c>
      <c r="O15" s="129">
        <f t="shared" si="1"/>
        <v>22200</v>
      </c>
      <c r="P15" s="126">
        <v>2</v>
      </c>
      <c r="Q15" s="127">
        <f>G$14+K$14+L$14+N15</f>
        <v>59280</v>
      </c>
      <c r="R15" s="127">
        <f>I$14+K$14+L$14+O15</f>
        <v>60600</v>
      </c>
    </row>
    <row r="16" spans="1:18" ht="17.25" customHeight="1">
      <c r="A16" s="1174"/>
      <c r="B16" s="1124"/>
      <c r="C16" s="896"/>
      <c r="D16" s="1125"/>
      <c r="E16" s="1108"/>
      <c r="F16" s="1109"/>
      <c r="G16" s="595"/>
      <c r="H16" s="596"/>
      <c r="I16" s="595"/>
      <c r="J16" s="596"/>
      <c r="K16" s="619"/>
      <c r="L16" s="1104"/>
      <c r="M16" s="87">
        <v>3</v>
      </c>
      <c r="N16" s="88">
        <f t="shared" si="1"/>
        <v>26310</v>
      </c>
      <c r="O16" s="88">
        <f t="shared" si="1"/>
        <v>24030</v>
      </c>
      <c r="P16" s="87">
        <v>3</v>
      </c>
      <c r="Q16" s="89">
        <f>G$14+K$14+L$14+N16</f>
        <v>61110</v>
      </c>
      <c r="R16" s="89">
        <f>I$14+K$14+L$14+O16</f>
        <v>62430</v>
      </c>
    </row>
    <row r="17" spans="1:18" ht="17.25" customHeight="1">
      <c r="A17" s="1174"/>
      <c r="B17" s="1126"/>
      <c r="C17" s="600"/>
      <c r="D17" s="1127"/>
      <c r="E17" s="1108"/>
      <c r="F17" s="1109"/>
      <c r="G17" s="595"/>
      <c r="H17" s="596"/>
      <c r="I17" s="595"/>
      <c r="J17" s="596"/>
      <c r="K17" s="619"/>
      <c r="L17" s="1105"/>
      <c r="M17" s="126">
        <v>4</v>
      </c>
      <c r="N17" s="129">
        <f t="shared" si="1"/>
        <v>27840</v>
      </c>
      <c r="O17" s="129">
        <f t="shared" si="1"/>
        <v>25590</v>
      </c>
      <c r="P17" s="126">
        <v>4</v>
      </c>
      <c r="Q17" s="127">
        <f>G$14+K$14+L$14+N17</f>
        <v>62640</v>
      </c>
      <c r="R17" s="127">
        <f>I$14+K$14+L$14+O17</f>
        <v>63990</v>
      </c>
    </row>
    <row r="18" spans="1:18" ht="17.25" customHeight="1" thickBot="1">
      <c r="A18" s="1174"/>
      <c r="B18" s="1226" t="s">
        <v>114</v>
      </c>
      <c r="C18" s="1227"/>
      <c r="D18" s="1228"/>
      <c r="E18" s="1110"/>
      <c r="F18" s="1111"/>
      <c r="G18" s="1229" t="s">
        <v>138</v>
      </c>
      <c r="H18" s="1230"/>
      <c r="I18" s="926" t="s">
        <v>54</v>
      </c>
      <c r="J18" s="924"/>
      <c r="K18" s="91" t="s">
        <v>58</v>
      </c>
      <c r="L18" s="92" t="s">
        <v>61</v>
      </c>
      <c r="M18" s="93">
        <v>5</v>
      </c>
      <c r="N18" s="148">
        <f t="shared" si="1"/>
        <v>29430</v>
      </c>
      <c r="O18" s="148">
        <f t="shared" si="1"/>
        <v>27120</v>
      </c>
      <c r="P18" s="93">
        <v>5</v>
      </c>
      <c r="Q18" s="149">
        <f>G$14+K$14+L$14+N18</f>
        <v>64230</v>
      </c>
      <c r="R18" s="149">
        <f>I$14+K$14+L$14+O18</f>
        <v>65520</v>
      </c>
    </row>
    <row r="19" spans="1:18" ht="17.25" customHeight="1">
      <c r="A19" s="1174"/>
      <c r="B19" s="102" t="s">
        <v>6</v>
      </c>
      <c r="C19" s="101"/>
      <c r="D19" s="101"/>
      <c r="E19" s="1136" t="s">
        <v>11</v>
      </c>
      <c r="F19" s="1137"/>
      <c r="G19" s="595">
        <v>11100</v>
      </c>
      <c r="H19" s="596"/>
      <c r="I19" s="595">
        <v>39300</v>
      </c>
      <c r="J19" s="596"/>
      <c r="K19" s="619">
        <v>19500</v>
      </c>
      <c r="L19" s="1104">
        <v>12000</v>
      </c>
      <c r="M19" s="123">
        <v>1</v>
      </c>
      <c r="N19" s="147">
        <f aca="true" t="shared" si="2" ref="N19:O23">C36*30</f>
        <v>23040</v>
      </c>
      <c r="O19" s="147">
        <f t="shared" si="2"/>
        <v>20850</v>
      </c>
      <c r="P19" s="123">
        <v>1</v>
      </c>
      <c r="Q19" s="130">
        <f>G$19+K$19+L$19+N19</f>
        <v>65640</v>
      </c>
      <c r="R19" s="130">
        <f>I$19+K$19+L$19+O19</f>
        <v>91650</v>
      </c>
    </row>
    <row r="20" spans="1:18" ht="17.25" customHeight="1">
      <c r="A20" s="1174"/>
      <c r="B20" s="102" t="s">
        <v>137</v>
      </c>
      <c r="C20" s="101"/>
      <c r="D20" s="101"/>
      <c r="E20" s="1106" t="s">
        <v>14</v>
      </c>
      <c r="F20" s="1107"/>
      <c r="G20" s="595"/>
      <c r="H20" s="596"/>
      <c r="I20" s="595"/>
      <c r="J20" s="596"/>
      <c r="K20" s="619"/>
      <c r="L20" s="1104"/>
      <c r="M20" s="133">
        <v>2</v>
      </c>
      <c r="N20" s="134">
        <f t="shared" si="2"/>
        <v>24480</v>
      </c>
      <c r="O20" s="134">
        <f t="shared" si="2"/>
        <v>22200</v>
      </c>
      <c r="P20" s="133">
        <v>2</v>
      </c>
      <c r="Q20" s="136">
        <f>G$19+K$19+L$19+N20</f>
        <v>67080</v>
      </c>
      <c r="R20" s="136">
        <f>I$19+K$19+L$19+O20</f>
        <v>93000</v>
      </c>
    </row>
    <row r="21" spans="1:18" ht="17.25" customHeight="1">
      <c r="A21" s="1174"/>
      <c r="B21" s="102" t="s">
        <v>8</v>
      </c>
      <c r="C21" s="101"/>
      <c r="D21" s="101"/>
      <c r="E21" s="1108"/>
      <c r="F21" s="1109"/>
      <c r="G21" s="595"/>
      <c r="H21" s="596"/>
      <c r="I21" s="595"/>
      <c r="J21" s="596"/>
      <c r="K21" s="619"/>
      <c r="L21" s="1104"/>
      <c r="M21" s="126">
        <v>3</v>
      </c>
      <c r="N21" s="129">
        <f t="shared" si="2"/>
        <v>26310</v>
      </c>
      <c r="O21" s="129">
        <f t="shared" si="2"/>
        <v>24030</v>
      </c>
      <c r="P21" s="126">
        <v>3</v>
      </c>
      <c r="Q21" s="130">
        <f>G$19+K$19+L$19+N21</f>
        <v>68910</v>
      </c>
      <c r="R21" s="130">
        <f>I$19+K$19+L$19+O21</f>
        <v>94830</v>
      </c>
    </row>
    <row r="22" spans="1:18" ht="17.25" customHeight="1">
      <c r="A22" s="1174"/>
      <c r="B22" s="102"/>
      <c r="C22" s="101"/>
      <c r="D22" s="101"/>
      <c r="E22" s="1108"/>
      <c r="F22" s="1109"/>
      <c r="G22" s="595"/>
      <c r="H22" s="596"/>
      <c r="I22" s="595"/>
      <c r="J22" s="596"/>
      <c r="K22" s="619"/>
      <c r="L22" s="1105"/>
      <c r="M22" s="133">
        <v>4</v>
      </c>
      <c r="N22" s="134">
        <f t="shared" si="2"/>
        <v>27840</v>
      </c>
      <c r="O22" s="134">
        <f t="shared" si="2"/>
        <v>25590</v>
      </c>
      <c r="P22" s="87">
        <v>4</v>
      </c>
      <c r="Q22" s="136">
        <f>G$19+K$19+L$19+N22</f>
        <v>70440</v>
      </c>
      <c r="R22" s="136">
        <f>I$19+K$19+L$19+O22</f>
        <v>96390</v>
      </c>
    </row>
    <row r="23" spans="1:18" ht="17.25" customHeight="1" thickBot="1">
      <c r="A23" s="1174"/>
      <c r="B23" s="1226" t="s">
        <v>114</v>
      </c>
      <c r="C23" s="1227"/>
      <c r="D23" s="1228"/>
      <c r="E23" s="1108"/>
      <c r="F23" s="1109"/>
      <c r="G23" s="1231" t="s">
        <v>138</v>
      </c>
      <c r="H23" s="1232"/>
      <c r="I23" s="888" t="s">
        <v>112</v>
      </c>
      <c r="J23" s="889"/>
      <c r="K23" s="66" t="s">
        <v>59</v>
      </c>
      <c r="L23" s="90" t="s">
        <v>61</v>
      </c>
      <c r="M23" s="128">
        <v>5</v>
      </c>
      <c r="N23" s="132">
        <f t="shared" si="2"/>
        <v>29430</v>
      </c>
      <c r="O23" s="132">
        <f t="shared" si="2"/>
        <v>27120</v>
      </c>
      <c r="P23" s="128">
        <v>5</v>
      </c>
      <c r="Q23" s="130">
        <f>G$19+K$19+L$19+N23</f>
        <v>72030</v>
      </c>
      <c r="R23" s="130">
        <f>I$19+K$19+L$19+O23</f>
        <v>97920</v>
      </c>
    </row>
    <row r="24" spans="1:18" ht="17.25" customHeight="1">
      <c r="A24" s="1112" t="s">
        <v>9</v>
      </c>
      <c r="B24" s="1113"/>
      <c r="C24" s="1113"/>
      <c r="D24" s="1113"/>
      <c r="E24" s="744" t="s">
        <v>11</v>
      </c>
      <c r="F24" s="745"/>
      <c r="G24" s="1134">
        <v>19200</v>
      </c>
      <c r="H24" s="1135"/>
      <c r="I24" s="1134">
        <v>49200</v>
      </c>
      <c r="J24" s="1135"/>
      <c r="K24" s="1102">
        <v>41400</v>
      </c>
      <c r="L24" s="1103">
        <v>12000</v>
      </c>
      <c r="M24" s="86">
        <v>1</v>
      </c>
      <c r="N24" s="137">
        <f aca="true" t="shared" si="3" ref="N24:O28">C36*30</f>
        <v>23040</v>
      </c>
      <c r="O24" s="137">
        <f t="shared" si="3"/>
        <v>20850</v>
      </c>
      <c r="P24" s="86">
        <v>1</v>
      </c>
      <c r="Q24" s="145">
        <f>G$24+K$24+L$24+N24</f>
        <v>95640</v>
      </c>
      <c r="R24" s="145">
        <f>I$24+K$24+L$24+O24</f>
        <v>123450</v>
      </c>
    </row>
    <row r="25" spans="1:18" ht="17.25" customHeight="1">
      <c r="A25" s="1114"/>
      <c r="B25" s="1115"/>
      <c r="C25" s="1115"/>
      <c r="D25" s="1115"/>
      <c r="E25" s="1106" t="s">
        <v>15</v>
      </c>
      <c r="F25" s="1107"/>
      <c r="G25" s="595"/>
      <c r="H25" s="596"/>
      <c r="I25" s="595"/>
      <c r="J25" s="596"/>
      <c r="K25" s="750"/>
      <c r="L25" s="1104"/>
      <c r="M25" s="126">
        <v>2</v>
      </c>
      <c r="N25" s="129">
        <f t="shared" si="3"/>
        <v>24480</v>
      </c>
      <c r="O25" s="129">
        <f t="shared" si="3"/>
        <v>22200</v>
      </c>
      <c r="P25" s="126">
        <v>2</v>
      </c>
      <c r="Q25" s="127">
        <f>G$24+K$24+L$24+N25</f>
        <v>97080</v>
      </c>
      <c r="R25" s="127">
        <f>I$24+K$24+L$24+O25</f>
        <v>124800</v>
      </c>
    </row>
    <row r="26" spans="1:18" ht="17.25" customHeight="1">
      <c r="A26" s="1114"/>
      <c r="B26" s="1115"/>
      <c r="C26" s="1115"/>
      <c r="D26" s="1115"/>
      <c r="E26" s="1108"/>
      <c r="F26" s="1109"/>
      <c r="G26" s="595"/>
      <c r="H26" s="596"/>
      <c r="I26" s="595"/>
      <c r="J26" s="596"/>
      <c r="K26" s="750"/>
      <c r="L26" s="1104"/>
      <c r="M26" s="87">
        <v>3</v>
      </c>
      <c r="N26" s="88">
        <f t="shared" si="3"/>
        <v>26310</v>
      </c>
      <c r="O26" s="88">
        <f t="shared" si="3"/>
        <v>24030</v>
      </c>
      <c r="P26" s="87">
        <v>3</v>
      </c>
      <c r="Q26" s="89">
        <f>G$24+K$24+L$24+N26</f>
        <v>98910</v>
      </c>
      <c r="R26" s="89">
        <f>I$24+K$24+L$24+O26</f>
        <v>126630</v>
      </c>
    </row>
    <row r="27" spans="1:18" ht="17.25" customHeight="1">
      <c r="A27" s="1114"/>
      <c r="B27" s="1115"/>
      <c r="C27" s="1115"/>
      <c r="D27" s="1115"/>
      <c r="E27" s="1108"/>
      <c r="F27" s="1109"/>
      <c r="G27" s="595"/>
      <c r="H27" s="596"/>
      <c r="I27" s="595"/>
      <c r="J27" s="596"/>
      <c r="K27" s="750"/>
      <c r="L27" s="1105"/>
      <c r="M27" s="126">
        <v>4</v>
      </c>
      <c r="N27" s="129">
        <f t="shared" si="3"/>
        <v>27840</v>
      </c>
      <c r="O27" s="129">
        <f t="shared" si="3"/>
        <v>25590</v>
      </c>
      <c r="P27" s="126">
        <v>4</v>
      </c>
      <c r="Q27" s="127">
        <f>G$24+K$24+L$24+N27</f>
        <v>100440</v>
      </c>
      <c r="R27" s="127">
        <f>I$24+K$24+L$24+O27</f>
        <v>128190</v>
      </c>
    </row>
    <row r="28" spans="1:18" ht="17.25" customHeight="1" thickBot="1">
      <c r="A28" s="1116"/>
      <c r="B28" s="1117"/>
      <c r="C28" s="1117"/>
      <c r="D28" s="1117"/>
      <c r="E28" s="1110"/>
      <c r="F28" s="1111"/>
      <c r="G28" s="926" t="s">
        <v>53</v>
      </c>
      <c r="H28" s="924"/>
      <c r="I28" s="926" t="s">
        <v>113</v>
      </c>
      <c r="J28" s="924"/>
      <c r="K28" s="94" t="s">
        <v>111</v>
      </c>
      <c r="L28" s="95" t="s">
        <v>61</v>
      </c>
      <c r="M28" s="93">
        <v>5</v>
      </c>
      <c r="N28" s="138">
        <f t="shared" si="3"/>
        <v>29430</v>
      </c>
      <c r="O28" s="138">
        <f t="shared" si="3"/>
        <v>27120</v>
      </c>
      <c r="P28" s="93">
        <v>5</v>
      </c>
      <c r="Q28" s="146">
        <f>G$24+K$24+L$24+N28</f>
        <v>102030</v>
      </c>
      <c r="R28" s="146">
        <f>I$24+K$24+L$24+O28</f>
        <v>129720</v>
      </c>
    </row>
    <row r="29" spans="11:18" ht="14.25" customHeight="1">
      <c r="K29" s="1187" t="s">
        <v>143</v>
      </c>
      <c r="L29" s="1187"/>
      <c r="M29" s="1187"/>
      <c r="N29" s="1187"/>
      <c r="O29" s="1187"/>
      <c r="P29" s="1187"/>
      <c r="Q29" s="1187"/>
      <c r="R29" s="1187"/>
    </row>
    <row r="30" spans="2:20" ht="15" thickBot="1">
      <c r="B30" s="896"/>
      <c r="C30" s="896"/>
      <c r="D30" s="896"/>
      <c r="E30" s="896"/>
      <c r="F30" s="896"/>
      <c r="G30" s="896"/>
      <c r="H30" s="896"/>
      <c r="I30" s="896"/>
      <c r="J30" s="896"/>
      <c r="K30" s="1188"/>
      <c r="L30" s="1188"/>
      <c r="M30" s="1188"/>
      <c r="N30" s="1188"/>
      <c r="O30" s="1188"/>
      <c r="P30" s="1188"/>
      <c r="Q30" s="1188"/>
      <c r="R30" s="1188"/>
      <c r="S30" s="105"/>
      <c r="T30" s="105"/>
    </row>
    <row r="31" spans="2:20" ht="14.25">
      <c r="B31" s="120"/>
      <c r="C31" s="120"/>
      <c r="D31" s="118"/>
      <c r="E31" s="120"/>
      <c r="F31" s="1028" t="s">
        <v>127</v>
      </c>
      <c r="G31" s="1029"/>
      <c r="H31" s="1029"/>
      <c r="I31" s="1030"/>
      <c r="J31" s="120"/>
      <c r="K31" s="1034" t="s">
        <v>119</v>
      </c>
      <c r="L31" s="1035"/>
      <c r="M31" s="968" t="s">
        <v>116</v>
      </c>
      <c r="N31" s="969"/>
      <c r="O31" s="969"/>
      <c r="P31" s="968" t="s">
        <v>141</v>
      </c>
      <c r="Q31" s="969"/>
      <c r="R31" s="970"/>
      <c r="S31" s="105"/>
      <c r="T31" s="105"/>
    </row>
    <row r="32" spans="2:20" ht="15" thickBot="1">
      <c r="B32" s="120"/>
      <c r="C32" s="120"/>
      <c r="D32" s="118"/>
      <c r="E32" s="120"/>
      <c r="F32" s="1031"/>
      <c r="G32" s="1032"/>
      <c r="H32" s="1032"/>
      <c r="I32" s="1033"/>
      <c r="J32" s="120"/>
      <c r="K32" s="1204" t="s">
        <v>122</v>
      </c>
      <c r="L32" s="1205"/>
      <c r="M32" s="1206" t="s">
        <v>120</v>
      </c>
      <c r="N32" s="1207"/>
      <c r="O32" s="1207"/>
      <c r="P32" s="1009" t="s">
        <v>131</v>
      </c>
      <c r="Q32" s="1073"/>
      <c r="R32" s="1010"/>
      <c r="S32" s="105"/>
      <c r="T32" s="105"/>
    </row>
    <row r="33" spans="2:20" ht="14.25" customHeight="1" thickBot="1">
      <c r="B33" s="105"/>
      <c r="C33" s="105"/>
      <c r="D33" s="105"/>
      <c r="E33" s="105"/>
      <c r="F33" s="968" t="s">
        <v>42</v>
      </c>
      <c r="G33" s="970"/>
      <c r="H33" s="1240" t="s">
        <v>63</v>
      </c>
      <c r="I33" s="1241"/>
      <c r="J33" s="105"/>
      <c r="K33" s="954" t="s">
        <v>142</v>
      </c>
      <c r="L33" s="956"/>
      <c r="M33" s="968" t="s">
        <v>69</v>
      </c>
      <c r="N33" s="969"/>
      <c r="O33" s="970"/>
      <c r="P33" s="1360" t="s">
        <v>136</v>
      </c>
      <c r="Q33" s="1361"/>
      <c r="R33" s="1362"/>
      <c r="S33" s="105"/>
      <c r="T33" s="105"/>
    </row>
    <row r="34" spans="2:20" ht="18" customHeight="1" thickBot="1">
      <c r="B34" s="1363" t="s">
        <v>41</v>
      </c>
      <c r="C34" s="1364"/>
      <c r="D34" s="1365"/>
      <c r="E34" s="105"/>
      <c r="F34" s="1041" t="s">
        <v>21</v>
      </c>
      <c r="G34" s="1063"/>
      <c r="H34" s="1244" t="s">
        <v>21</v>
      </c>
      <c r="I34" s="1245"/>
      <c r="J34" s="139"/>
      <c r="K34" s="772" t="s">
        <v>124</v>
      </c>
      <c r="L34" s="771"/>
      <c r="M34" s="1009" t="s">
        <v>121</v>
      </c>
      <c r="N34" s="1073"/>
      <c r="O34" s="1073"/>
      <c r="P34" s="1009" t="s">
        <v>139</v>
      </c>
      <c r="Q34" s="1073"/>
      <c r="R34" s="1010"/>
      <c r="S34" s="105"/>
      <c r="T34" s="105"/>
    </row>
    <row r="35" spans="2:20" ht="18" customHeight="1">
      <c r="B35" s="106"/>
      <c r="C35" s="107" t="s">
        <v>34</v>
      </c>
      <c r="D35" s="108" t="s">
        <v>18</v>
      </c>
      <c r="E35" s="105"/>
      <c r="F35" s="1041" t="s">
        <v>43</v>
      </c>
      <c r="G35" s="1063"/>
      <c r="H35" s="1244" t="s">
        <v>118</v>
      </c>
      <c r="I35" s="1245"/>
      <c r="J35" s="139"/>
      <c r="K35" s="772" t="s">
        <v>125</v>
      </c>
      <c r="L35" s="771"/>
      <c r="M35" s="1254" t="s">
        <v>135</v>
      </c>
      <c r="N35" s="1255"/>
      <c r="O35" s="1256"/>
      <c r="P35" s="1257" t="s">
        <v>140</v>
      </c>
      <c r="Q35" s="1258"/>
      <c r="R35" s="1259"/>
      <c r="S35" s="105"/>
      <c r="T35" s="105"/>
    </row>
    <row r="36" spans="2:20" ht="18" customHeight="1" thickBot="1">
      <c r="B36" s="109">
        <v>1</v>
      </c>
      <c r="C36" s="140">
        <v>768</v>
      </c>
      <c r="D36" s="141">
        <v>695</v>
      </c>
      <c r="E36" s="105"/>
      <c r="F36" s="1041" t="s">
        <v>133</v>
      </c>
      <c r="G36" s="1063"/>
      <c r="H36" s="1244" t="s">
        <v>133</v>
      </c>
      <c r="I36" s="1245"/>
      <c r="J36" s="119"/>
      <c r="K36" s="1009" t="s">
        <v>126</v>
      </c>
      <c r="L36" s="1010"/>
      <c r="M36" s="1009" t="s">
        <v>147</v>
      </c>
      <c r="N36" s="1073"/>
      <c r="O36" s="1010"/>
      <c r="P36" s="1260"/>
      <c r="Q36" s="1261"/>
      <c r="R36" s="1262"/>
      <c r="S36" s="105"/>
      <c r="T36" s="105"/>
    </row>
    <row r="37" spans="2:20" ht="18" customHeight="1" thickBot="1">
      <c r="B37" s="109">
        <v>2</v>
      </c>
      <c r="C37" s="140">
        <v>816</v>
      </c>
      <c r="D37" s="141">
        <v>740</v>
      </c>
      <c r="E37" s="105"/>
      <c r="F37" s="1366" t="s">
        <v>110</v>
      </c>
      <c r="G37" s="1367"/>
      <c r="H37" s="1368" t="s">
        <v>134</v>
      </c>
      <c r="I37" s="1369"/>
      <c r="J37" s="139"/>
      <c r="K37" s="117" t="s">
        <v>130</v>
      </c>
      <c r="L37" s="121"/>
      <c r="M37" s="122"/>
      <c r="N37" s="117"/>
      <c r="O37" s="122"/>
      <c r="P37" s="1209"/>
      <c r="Q37" s="1209"/>
      <c r="R37" s="1209"/>
      <c r="S37" s="105"/>
      <c r="T37" s="105"/>
    </row>
    <row r="38" spans="2:20" ht="18" customHeight="1" thickBot="1">
      <c r="B38" s="109">
        <v>3</v>
      </c>
      <c r="C38" s="140">
        <v>877</v>
      </c>
      <c r="D38" s="141">
        <v>801</v>
      </c>
      <c r="E38" s="105"/>
      <c r="F38" s="1371"/>
      <c r="G38" s="1371"/>
      <c r="H38" s="1371"/>
      <c r="I38" s="1371"/>
      <c r="J38" s="119"/>
      <c r="K38" s="1247"/>
      <c r="L38" s="1247"/>
      <c r="M38" s="1247"/>
      <c r="N38" s="1247"/>
      <c r="O38" s="1247"/>
      <c r="P38" s="1209"/>
      <c r="Q38" s="1209"/>
      <c r="R38" s="1209"/>
      <c r="S38" s="113"/>
      <c r="T38" s="113"/>
    </row>
    <row r="39" spans="2:20" ht="18" customHeight="1" thickBot="1">
      <c r="B39" s="109">
        <v>4</v>
      </c>
      <c r="C39" s="140">
        <v>928</v>
      </c>
      <c r="D39" s="141">
        <v>853</v>
      </c>
      <c r="E39" s="105"/>
      <c r="F39" s="1370" t="s">
        <v>149</v>
      </c>
      <c r="G39" s="1370"/>
      <c r="H39" s="1370"/>
      <c r="I39" s="1370"/>
      <c r="J39" s="119"/>
      <c r="K39" s="968" t="s">
        <v>117</v>
      </c>
      <c r="L39" s="970"/>
      <c r="M39" s="968" t="s">
        <v>128</v>
      </c>
      <c r="N39" s="969"/>
      <c r="O39" s="970"/>
      <c r="P39" s="1209"/>
      <c r="Q39" s="1209"/>
      <c r="R39" s="1209"/>
      <c r="S39" s="105"/>
      <c r="T39" s="105"/>
    </row>
    <row r="40" spans="2:20" ht="18" customHeight="1" thickBot="1">
      <c r="B40" s="110">
        <v>5</v>
      </c>
      <c r="C40" s="142">
        <v>981</v>
      </c>
      <c r="D40" s="143">
        <v>904</v>
      </c>
      <c r="E40" s="105"/>
      <c r="F40" s="1370" t="s">
        <v>150</v>
      </c>
      <c r="G40" s="1370"/>
      <c r="H40" s="1370" t="s">
        <v>158</v>
      </c>
      <c r="I40" s="1370"/>
      <c r="J40" s="105"/>
      <c r="K40" s="1009" t="s">
        <v>123</v>
      </c>
      <c r="L40" s="1010"/>
      <c r="M40" s="1009" t="s">
        <v>129</v>
      </c>
      <c r="N40" s="1073"/>
      <c r="O40" s="1010"/>
      <c r="P40" s="1209"/>
      <c r="Q40" s="1209"/>
      <c r="R40" s="1209"/>
      <c r="S40" s="105"/>
      <c r="T40" s="105"/>
    </row>
    <row r="41" spans="2:20" ht="18" customHeight="1" thickBot="1">
      <c r="B41" s="114"/>
      <c r="C41" s="115"/>
      <c r="D41" s="116"/>
      <c r="E41" s="105"/>
      <c r="F41" s="1370" t="s">
        <v>151</v>
      </c>
      <c r="G41" s="1370"/>
      <c r="H41" s="1370" t="s">
        <v>154</v>
      </c>
      <c r="I41" s="1370"/>
      <c r="J41" s="105"/>
      <c r="K41" s="946" t="s">
        <v>175</v>
      </c>
      <c r="L41" s="946"/>
      <c r="M41" s="946"/>
      <c r="N41" s="946"/>
      <c r="O41" s="946"/>
      <c r="P41" s="946"/>
      <c r="Q41" s="946"/>
      <c r="R41" s="946"/>
      <c r="S41" s="105"/>
      <c r="T41" s="105"/>
    </row>
    <row r="42" spans="6:18" ht="18" customHeight="1" thickBot="1">
      <c r="F42" s="1265" t="s">
        <v>152</v>
      </c>
      <c r="G42" s="1265"/>
      <c r="H42" s="1370" t="s">
        <v>155</v>
      </c>
      <c r="I42" s="1370"/>
      <c r="K42" s="946"/>
      <c r="L42" s="946"/>
      <c r="M42" s="946"/>
      <c r="N42" s="946"/>
      <c r="O42" s="946"/>
      <c r="P42" s="946"/>
      <c r="Q42" s="946"/>
      <c r="R42" s="946"/>
    </row>
    <row r="43" spans="6:18" ht="18" customHeight="1">
      <c r="F43" s="1276" t="s">
        <v>153</v>
      </c>
      <c r="G43" s="1277"/>
      <c r="H43" s="1279" t="s">
        <v>156</v>
      </c>
      <c r="I43" s="1277"/>
      <c r="K43" s="946"/>
      <c r="L43" s="946"/>
      <c r="M43" s="946"/>
      <c r="N43" s="946"/>
      <c r="O43" s="946"/>
      <c r="P43" s="946"/>
      <c r="Q43" s="946"/>
      <c r="R43" s="946"/>
    </row>
    <row r="44" spans="6:18" ht="18" customHeight="1" thickBot="1">
      <c r="F44" s="778"/>
      <c r="G44" s="1278"/>
      <c r="H44" s="778"/>
      <c r="I44" s="1278"/>
      <c r="K44" s="946"/>
      <c r="L44" s="946"/>
      <c r="M44" s="946"/>
      <c r="N44" s="946"/>
      <c r="O44" s="946"/>
      <c r="P44" s="946"/>
      <c r="Q44" s="946"/>
      <c r="R44" s="946"/>
    </row>
    <row r="45" spans="13:18" ht="18" customHeight="1">
      <c r="M45" s="1"/>
      <c r="N45" s="1"/>
      <c r="O45" s="1"/>
      <c r="P45" s="866"/>
      <c r="Q45" s="866"/>
      <c r="R45" s="866"/>
    </row>
    <row r="46" spans="15:18" ht="18" customHeight="1">
      <c r="O46" s="1"/>
      <c r="P46" s="1"/>
      <c r="Q46" s="72"/>
      <c r="R46" s="72"/>
    </row>
    <row r="47" spans="17:18" ht="18" customHeight="1">
      <c r="Q47" s="72"/>
      <c r="R47" s="72"/>
    </row>
    <row r="48" spans="17:18" ht="14.25">
      <c r="Q48" s="71"/>
      <c r="R48" s="71"/>
    </row>
    <row r="49" spans="17:18" ht="14.25">
      <c r="Q49" s="72"/>
      <c r="R49" s="71"/>
    </row>
    <row r="50" spans="17:18" ht="14.25">
      <c r="Q50" s="72"/>
      <c r="R50" s="71"/>
    </row>
    <row r="51" spans="17:18" ht="14.25">
      <c r="Q51" s="72"/>
      <c r="R51" s="71"/>
    </row>
    <row r="52" spans="17:18" ht="14.25">
      <c r="Q52" s="72"/>
      <c r="R52" s="71"/>
    </row>
    <row r="53" spans="17:18" ht="13.5">
      <c r="Q53" s="1"/>
      <c r="R53" s="1"/>
    </row>
    <row r="54" spans="17:18" ht="13.5">
      <c r="Q54" s="1"/>
      <c r="R54" s="1"/>
    </row>
    <row r="55" spans="17:18" ht="13.5">
      <c r="Q55" s="1"/>
      <c r="R55" s="1"/>
    </row>
  </sheetData>
  <sheetProtection/>
  <mergeCells count="107">
    <mergeCell ref="M5:R5"/>
    <mergeCell ref="H42:I42"/>
    <mergeCell ref="F38:G38"/>
    <mergeCell ref="E30:F30"/>
    <mergeCell ref="H38:I38"/>
    <mergeCell ref="F35:G35"/>
    <mergeCell ref="K41:R44"/>
    <mergeCell ref="K32:L32"/>
    <mergeCell ref="K33:L33"/>
    <mergeCell ref="K19:K22"/>
    <mergeCell ref="M31:O31"/>
    <mergeCell ref="I28:J28"/>
    <mergeCell ref="H37:I37"/>
    <mergeCell ref="F40:G40"/>
    <mergeCell ref="F41:G41"/>
    <mergeCell ref="H40:I40"/>
    <mergeCell ref="H41:I41"/>
    <mergeCell ref="F31:I32"/>
    <mergeCell ref="F33:G33"/>
    <mergeCell ref="F39:I39"/>
    <mergeCell ref="F42:G42"/>
    <mergeCell ref="P45:R45"/>
    <mergeCell ref="M36:O36"/>
    <mergeCell ref="M39:O39"/>
    <mergeCell ref="K40:L40"/>
    <mergeCell ref="P37:R37"/>
    <mergeCell ref="M38:O38"/>
    <mergeCell ref="K38:L38"/>
    <mergeCell ref="F37:G37"/>
    <mergeCell ref="F36:G36"/>
    <mergeCell ref="I8:J8"/>
    <mergeCell ref="L19:L22"/>
    <mergeCell ref="G14:H17"/>
    <mergeCell ref="A6:D8"/>
    <mergeCell ref="G7:H7"/>
    <mergeCell ref="G8:H8"/>
    <mergeCell ref="B13:D13"/>
    <mergeCell ref="E10:F13"/>
    <mergeCell ref="G9:H13"/>
    <mergeCell ref="B16:D16"/>
    <mergeCell ref="E6:F8"/>
    <mergeCell ref="E20:F23"/>
    <mergeCell ref="B17:D17"/>
    <mergeCell ref="E15:F18"/>
    <mergeCell ref="G18:H18"/>
    <mergeCell ref="P6:R7"/>
    <mergeCell ref="I19:J22"/>
    <mergeCell ref="L9:L12"/>
    <mergeCell ref="L14:L17"/>
    <mergeCell ref="K6:K8"/>
    <mergeCell ref="I23:J23"/>
    <mergeCell ref="B23:D23"/>
    <mergeCell ref="G23:H23"/>
    <mergeCell ref="E24:F24"/>
    <mergeCell ref="M6:O6"/>
    <mergeCell ref="I14:J17"/>
    <mergeCell ref="A24:D28"/>
    <mergeCell ref="B18:D18"/>
    <mergeCell ref="K9:K12"/>
    <mergeCell ref="E25:F28"/>
    <mergeCell ref="K34:L34"/>
    <mergeCell ref="F34:G34"/>
    <mergeCell ref="K31:L31"/>
    <mergeCell ref="I24:J27"/>
    <mergeCell ref="K24:K27"/>
    <mergeCell ref="L24:L27"/>
    <mergeCell ref="G28:H28"/>
    <mergeCell ref="L7:L8"/>
    <mergeCell ref="I18:J18"/>
    <mergeCell ref="B34:D34"/>
    <mergeCell ref="G24:H27"/>
    <mergeCell ref="I30:J30"/>
    <mergeCell ref="G30:H30"/>
    <mergeCell ref="K29:R30"/>
    <mergeCell ref="B30:D30"/>
    <mergeCell ref="E19:F19"/>
    <mergeCell ref="G19:H22"/>
    <mergeCell ref="P33:R33"/>
    <mergeCell ref="M32:O32"/>
    <mergeCell ref="A2:R2"/>
    <mergeCell ref="A9:A23"/>
    <mergeCell ref="E9:F9"/>
    <mergeCell ref="E14:F14"/>
    <mergeCell ref="I7:J7"/>
    <mergeCell ref="I13:J13"/>
    <mergeCell ref="I9:J12"/>
    <mergeCell ref="K14:K17"/>
    <mergeCell ref="M34:O34"/>
    <mergeCell ref="H33:I33"/>
    <mergeCell ref="P31:R31"/>
    <mergeCell ref="P38:R38"/>
    <mergeCell ref="M40:O40"/>
    <mergeCell ref="K39:L39"/>
    <mergeCell ref="P39:R39"/>
    <mergeCell ref="P40:R40"/>
    <mergeCell ref="P32:R32"/>
    <mergeCell ref="P35:R36"/>
    <mergeCell ref="F43:G44"/>
    <mergeCell ref="H43:I44"/>
    <mergeCell ref="P34:R34"/>
    <mergeCell ref="M33:O33"/>
    <mergeCell ref="H34:I34"/>
    <mergeCell ref="H35:I35"/>
    <mergeCell ref="H36:I36"/>
    <mergeCell ref="K35:L35"/>
    <mergeCell ref="K36:L36"/>
    <mergeCell ref="M35:O35"/>
  </mergeCells>
  <printOptions horizontalCentered="1" verticalCentered="1"/>
  <pageMargins left="0.1968503937007874" right="0.35433070866141736" top="0.1968503937007874" bottom="0.1968503937007874" header="0.1968503937007874" footer="0.1968503937007874"/>
  <pageSetup horizontalDpi="600" verticalDpi="600" orientation="landscape" paperSize="9" scale="75" r:id="rId2"/>
  <drawing r:id="rId1"/>
</worksheet>
</file>

<file path=xl/worksheets/sheet21.xml><?xml version="1.0" encoding="utf-8"?>
<worksheet xmlns="http://schemas.openxmlformats.org/spreadsheetml/2006/main" xmlns:r="http://schemas.openxmlformats.org/officeDocument/2006/relationships">
  <dimension ref="A1:U39"/>
  <sheetViews>
    <sheetView zoomScalePageLayoutView="0" workbookViewId="0" topLeftCell="A1">
      <selection activeCell="P33" sqref="P33"/>
    </sheetView>
  </sheetViews>
  <sheetFormatPr defaultColWidth="9.00390625" defaultRowHeight="13.5"/>
  <cols>
    <col min="3" max="3" width="10.25390625" style="0" customWidth="1"/>
    <col min="4" max="4" width="12.125" style="0" customWidth="1"/>
    <col min="8" max="8" width="5.75390625" style="0" customWidth="1"/>
    <col min="10" max="10" width="6.50390625" style="0" customWidth="1"/>
    <col min="11" max="11" width="13.875" style="0" customWidth="1"/>
    <col min="12" max="12" width="13.125" style="0" customWidth="1"/>
    <col min="13" max="13" width="4.50390625" style="0" customWidth="1"/>
    <col min="14" max="14" width="10.50390625" style="0" customWidth="1"/>
    <col min="15" max="15" width="10.375" style="0" customWidth="1"/>
    <col min="16" max="16" width="4.125" style="0" customWidth="1"/>
    <col min="17" max="17" width="11.625" style="0" customWidth="1"/>
    <col min="18" max="18" width="12.75390625" style="0" customWidth="1"/>
  </cols>
  <sheetData>
    <row r="1" spans="1:18" ht="33.75" customHeight="1">
      <c r="A1" s="1158" t="s">
        <v>73</v>
      </c>
      <c r="B1" s="1158"/>
      <c r="C1" s="1158"/>
      <c r="D1" s="1158"/>
      <c r="E1" s="1158"/>
      <c r="F1" s="1158"/>
      <c r="G1" s="1158"/>
      <c r="H1" s="1158"/>
      <c r="I1" s="1158"/>
      <c r="J1" s="1158"/>
      <c r="K1" s="1158"/>
      <c r="L1" s="1158"/>
      <c r="M1" s="1158"/>
      <c r="N1" s="1158"/>
      <c r="O1" s="1158"/>
      <c r="P1" s="1158"/>
      <c r="Q1" s="1158"/>
      <c r="R1" s="1158"/>
    </row>
    <row r="2" ht="25.5">
      <c r="A2" s="49" t="s">
        <v>0</v>
      </c>
    </row>
    <row r="3" spans="1:21" ht="17.25">
      <c r="A3" s="1414" t="s">
        <v>72</v>
      </c>
      <c r="B3" s="1414"/>
      <c r="C3" s="1414"/>
      <c r="D3" s="1414"/>
      <c r="E3" s="1414"/>
      <c r="F3" s="1414"/>
      <c r="G3" s="1414"/>
      <c r="H3" s="1414"/>
      <c r="I3" s="1414"/>
      <c r="J3" s="1414"/>
      <c r="K3" s="1414"/>
      <c r="L3" s="1414"/>
      <c r="R3" s="3"/>
      <c r="S3" s="3"/>
      <c r="T3" s="3"/>
      <c r="U3" s="1"/>
    </row>
    <row r="4" spans="19:21" ht="14.25" thickBot="1">
      <c r="S4" s="3"/>
      <c r="T4" s="1"/>
      <c r="U4" s="3"/>
    </row>
    <row r="5" spans="1:18" ht="18" customHeight="1" thickBot="1">
      <c r="A5" s="1431" t="s">
        <v>1</v>
      </c>
      <c r="B5" s="1432"/>
      <c r="C5" s="1432"/>
      <c r="D5" s="1432"/>
      <c r="E5" s="1423" t="s">
        <v>10</v>
      </c>
      <c r="F5" s="1424"/>
      <c r="G5" s="6" t="s">
        <v>16</v>
      </c>
      <c r="H5" s="7"/>
      <c r="I5" s="7"/>
      <c r="J5" s="8"/>
      <c r="K5" s="1383" t="s">
        <v>19</v>
      </c>
      <c r="L5" s="9" t="s">
        <v>28</v>
      </c>
      <c r="M5" s="1390" t="s">
        <v>40</v>
      </c>
      <c r="N5" s="1391"/>
      <c r="O5" s="1392"/>
      <c r="P5" s="1400" t="s">
        <v>33</v>
      </c>
      <c r="Q5" s="1401"/>
      <c r="R5" s="1402"/>
    </row>
    <row r="6" spans="1:18" ht="15" customHeight="1" thickBot="1">
      <c r="A6" s="1433"/>
      <c r="B6" s="1434"/>
      <c r="C6" s="1434"/>
      <c r="D6" s="1434"/>
      <c r="E6" s="1425"/>
      <c r="F6" s="1426"/>
      <c r="G6" s="1398" t="s">
        <v>67</v>
      </c>
      <c r="H6" s="1399"/>
      <c r="I6" s="1398" t="s">
        <v>18</v>
      </c>
      <c r="J6" s="1399"/>
      <c r="K6" s="1379"/>
      <c r="L6" s="4" t="s">
        <v>29</v>
      </c>
      <c r="M6" s="14"/>
      <c r="N6" s="27" t="s">
        <v>34</v>
      </c>
      <c r="O6" s="26" t="s">
        <v>18</v>
      </c>
      <c r="P6" s="1403"/>
      <c r="Q6" s="1404"/>
      <c r="R6" s="1405"/>
    </row>
    <row r="7" spans="1:18" ht="15" customHeight="1" thickBot="1">
      <c r="A7" s="1433"/>
      <c r="B7" s="1434"/>
      <c r="C7" s="1434"/>
      <c r="D7" s="1434"/>
      <c r="E7" s="1427"/>
      <c r="F7" s="1428"/>
      <c r="G7" s="1394" t="s">
        <v>17</v>
      </c>
      <c r="H7" s="1395"/>
      <c r="I7" s="1394" t="s">
        <v>17</v>
      </c>
      <c r="J7" s="1395"/>
      <c r="K7" s="1413"/>
      <c r="L7" s="4" t="s">
        <v>30</v>
      </c>
      <c r="M7" s="45" t="s">
        <v>62</v>
      </c>
      <c r="N7" s="29" t="s">
        <v>39</v>
      </c>
      <c r="O7" s="30" t="s">
        <v>39</v>
      </c>
      <c r="P7" s="32" t="s">
        <v>62</v>
      </c>
      <c r="Q7" s="34" t="s">
        <v>34</v>
      </c>
      <c r="R7" s="18" t="s">
        <v>18</v>
      </c>
    </row>
    <row r="8" spans="1:18" ht="15.75" thickBot="1" thickTop="1">
      <c r="A8" s="1442" t="s">
        <v>32</v>
      </c>
      <c r="B8" s="55" t="s">
        <v>2</v>
      </c>
      <c r="C8" s="10"/>
      <c r="D8" s="11"/>
      <c r="E8" s="1444" t="s">
        <v>11</v>
      </c>
      <c r="F8" s="1445"/>
      <c r="G8" s="1376" t="s">
        <v>20</v>
      </c>
      <c r="H8" s="1377"/>
      <c r="I8" s="1376" t="s">
        <v>45</v>
      </c>
      <c r="J8" s="1377"/>
      <c r="K8" s="1406" t="s">
        <v>49</v>
      </c>
      <c r="L8" s="1409" t="s">
        <v>31</v>
      </c>
      <c r="M8" s="28">
        <v>1</v>
      </c>
      <c r="N8" s="60" t="s">
        <v>79</v>
      </c>
      <c r="O8" s="60" t="s">
        <v>74</v>
      </c>
      <c r="P8" s="31">
        <v>1</v>
      </c>
      <c r="Q8" s="70">
        <v>555555</v>
      </c>
      <c r="R8" s="25"/>
    </row>
    <row r="9" spans="1:18" ht="15" thickBot="1">
      <c r="A9" s="1443"/>
      <c r="B9" s="56"/>
      <c r="C9" s="21"/>
      <c r="D9" s="5"/>
      <c r="E9" s="27"/>
      <c r="F9" s="22"/>
      <c r="G9" s="1378"/>
      <c r="H9" s="1379"/>
      <c r="I9" s="1378"/>
      <c r="J9" s="1379"/>
      <c r="K9" s="1407"/>
      <c r="L9" s="1410"/>
      <c r="M9" s="23">
        <v>2</v>
      </c>
      <c r="N9" s="61" t="s">
        <v>80</v>
      </c>
      <c r="O9" s="67" t="s">
        <v>75</v>
      </c>
      <c r="P9" s="23">
        <v>2</v>
      </c>
      <c r="Q9" s="70">
        <v>555555</v>
      </c>
      <c r="R9" s="50"/>
    </row>
    <row r="10" spans="1:18" ht="13.5" customHeight="1" thickBot="1">
      <c r="A10" s="1443"/>
      <c r="B10" s="14"/>
      <c r="C10" s="5"/>
      <c r="D10" s="5"/>
      <c r="E10" s="1106" t="s">
        <v>12</v>
      </c>
      <c r="F10" s="1107"/>
      <c r="G10" s="1378"/>
      <c r="H10" s="1379"/>
      <c r="I10" s="1378"/>
      <c r="J10" s="1379"/>
      <c r="K10" s="1407"/>
      <c r="L10" s="1410"/>
      <c r="M10" s="23">
        <v>3</v>
      </c>
      <c r="N10" s="61" t="s">
        <v>81</v>
      </c>
      <c r="O10" s="61" t="s">
        <v>76</v>
      </c>
      <c r="P10" s="23">
        <v>3</v>
      </c>
      <c r="Q10" s="70">
        <v>555555</v>
      </c>
      <c r="R10" s="50"/>
    </row>
    <row r="11" spans="1:18" ht="13.5" customHeight="1" thickBot="1">
      <c r="A11" s="1443"/>
      <c r="B11" s="14" t="s">
        <v>3</v>
      </c>
      <c r="C11" s="5"/>
      <c r="D11" s="5"/>
      <c r="E11" s="1108"/>
      <c r="F11" s="1109"/>
      <c r="G11" s="1378"/>
      <c r="H11" s="1379"/>
      <c r="I11" s="1378"/>
      <c r="J11" s="1379"/>
      <c r="K11" s="1407"/>
      <c r="L11" s="1411"/>
      <c r="M11" s="23">
        <v>4</v>
      </c>
      <c r="N11" s="61" t="s">
        <v>82</v>
      </c>
      <c r="O11" s="61" t="s">
        <v>77</v>
      </c>
      <c r="P11" s="23">
        <v>4</v>
      </c>
      <c r="Q11" s="70">
        <v>555555</v>
      </c>
      <c r="R11" s="50"/>
    </row>
    <row r="12" spans="1:18" ht="15" thickBot="1">
      <c r="A12" s="1443"/>
      <c r="B12" s="14"/>
      <c r="C12" s="5"/>
      <c r="D12" s="5"/>
      <c r="E12" s="1108"/>
      <c r="F12" s="1109"/>
      <c r="G12" s="1378"/>
      <c r="H12" s="1379"/>
      <c r="I12" s="1380" t="s">
        <v>54</v>
      </c>
      <c r="J12" s="1381"/>
      <c r="K12" s="57" t="s">
        <v>57</v>
      </c>
      <c r="L12" s="42" t="s">
        <v>61</v>
      </c>
      <c r="M12" s="33">
        <v>5</v>
      </c>
      <c r="N12" s="62" t="s">
        <v>83</v>
      </c>
      <c r="O12" s="62" t="s">
        <v>78</v>
      </c>
      <c r="P12" s="33">
        <v>5</v>
      </c>
      <c r="Q12" s="70">
        <v>555555</v>
      </c>
      <c r="R12" s="63"/>
    </row>
    <row r="13" spans="1:18" ht="14.25">
      <c r="A13" s="1443"/>
      <c r="B13" s="12" t="s">
        <v>4</v>
      </c>
      <c r="C13" s="13"/>
      <c r="D13" s="13"/>
      <c r="E13" s="1396" t="s">
        <v>11</v>
      </c>
      <c r="F13" s="1397"/>
      <c r="G13" s="1382" t="s">
        <v>46</v>
      </c>
      <c r="H13" s="1383"/>
      <c r="I13" s="1382" t="s">
        <v>45</v>
      </c>
      <c r="J13" s="1383"/>
      <c r="K13" s="1408" t="s">
        <v>50</v>
      </c>
      <c r="L13" s="1412" t="s">
        <v>31</v>
      </c>
      <c r="M13" s="31">
        <v>1</v>
      </c>
      <c r="N13" s="60" t="s">
        <v>79</v>
      </c>
      <c r="O13" s="60" t="s">
        <v>74</v>
      </c>
      <c r="P13" s="31">
        <v>1</v>
      </c>
      <c r="Q13" s="54" t="s">
        <v>104</v>
      </c>
      <c r="R13" s="69" t="s">
        <v>109</v>
      </c>
    </row>
    <row r="14" spans="1:18" ht="14.25">
      <c r="A14" s="1443"/>
      <c r="B14" s="14" t="s">
        <v>5</v>
      </c>
      <c r="C14" s="5"/>
      <c r="D14" s="5"/>
      <c r="E14" s="1106" t="s">
        <v>13</v>
      </c>
      <c r="F14" s="1107"/>
      <c r="G14" s="1378"/>
      <c r="H14" s="1379"/>
      <c r="I14" s="1378"/>
      <c r="J14" s="1379"/>
      <c r="K14" s="1407"/>
      <c r="L14" s="1410"/>
      <c r="M14" s="23">
        <v>2</v>
      </c>
      <c r="N14" s="61" t="s">
        <v>80</v>
      </c>
      <c r="O14" s="67" t="s">
        <v>75</v>
      </c>
      <c r="P14" s="23">
        <v>2</v>
      </c>
      <c r="Q14" s="50" t="s">
        <v>105</v>
      </c>
      <c r="R14" s="51"/>
    </row>
    <row r="15" spans="1:18" ht="14.25">
      <c r="A15" s="1443"/>
      <c r="B15" s="14"/>
      <c r="C15" s="5"/>
      <c r="D15" s="5"/>
      <c r="E15" s="1108"/>
      <c r="F15" s="1109"/>
      <c r="G15" s="1378"/>
      <c r="H15" s="1379"/>
      <c r="I15" s="1378"/>
      <c r="J15" s="1379"/>
      <c r="K15" s="1407"/>
      <c r="L15" s="1410"/>
      <c r="M15" s="23">
        <v>3</v>
      </c>
      <c r="N15" s="61" t="s">
        <v>81</v>
      </c>
      <c r="O15" s="61" t="s">
        <v>76</v>
      </c>
      <c r="P15" s="23">
        <v>3</v>
      </c>
      <c r="Q15" s="50" t="s">
        <v>106</v>
      </c>
      <c r="R15" s="51"/>
    </row>
    <row r="16" spans="1:18" ht="14.25">
      <c r="A16" s="1443"/>
      <c r="B16" s="14"/>
      <c r="C16" s="5"/>
      <c r="D16" s="5"/>
      <c r="E16" s="1108"/>
      <c r="F16" s="1109"/>
      <c r="G16" s="1378"/>
      <c r="H16" s="1379"/>
      <c r="I16" s="1378"/>
      <c r="J16" s="1379"/>
      <c r="K16" s="1407"/>
      <c r="L16" s="1411"/>
      <c r="M16" s="23">
        <v>4</v>
      </c>
      <c r="N16" s="61" t="s">
        <v>82</v>
      </c>
      <c r="O16" s="61" t="s">
        <v>77</v>
      </c>
      <c r="P16" s="23">
        <v>4</v>
      </c>
      <c r="Q16" s="50" t="s">
        <v>107</v>
      </c>
      <c r="R16" s="51"/>
    </row>
    <row r="17" spans="1:18" ht="15" thickBot="1">
      <c r="A17" s="1443"/>
      <c r="B17" s="15"/>
      <c r="C17" s="16"/>
      <c r="D17" s="16"/>
      <c r="E17" s="1110"/>
      <c r="F17" s="1111"/>
      <c r="G17" s="1384" t="s">
        <v>52</v>
      </c>
      <c r="H17" s="1385"/>
      <c r="I17" s="1384" t="s">
        <v>54</v>
      </c>
      <c r="J17" s="1385"/>
      <c r="K17" s="43" t="s">
        <v>58</v>
      </c>
      <c r="L17" s="58" t="s">
        <v>61</v>
      </c>
      <c r="M17" s="24">
        <v>5</v>
      </c>
      <c r="N17" s="62" t="s">
        <v>83</v>
      </c>
      <c r="O17" s="62" t="s">
        <v>78</v>
      </c>
      <c r="P17" s="24">
        <v>5</v>
      </c>
      <c r="Q17" s="68" t="s">
        <v>108</v>
      </c>
      <c r="R17" s="52"/>
    </row>
    <row r="18" spans="1:18" ht="14.25">
      <c r="A18" s="1443"/>
      <c r="B18" s="14" t="s">
        <v>6</v>
      </c>
      <c r="C18" s="5"/>
      <c r="D18" s="5"/>
      <c r="E18" s="1446" t="s">
        <v>11</v>
      </c>
      <c r="F18" s="1447"/>
      <c r="G18" s="1378" t="s">
        <v>46</v>
      </c>
      <c r="H18" s="1379"/>
      <c r="I18" s="1378" t="s">
        <v>47</v>
      </c>
      <c r="J18" s="1379"/>
      <c r="K18" s="1407" t="s">
        <v>51</v>
      </c>
      <c r="L18" s="1410" t="s">
        <v>31</v>
      </c>
      <c r="M18" s="28">
        <v>1</v>
      </c>
      <c r="N18" s="60" t="s">
        <v>79</v>
      </c>
      <c r="O18" s="60" t="s">
        <v>74</v>
      </c>
      <c r="P18" s="28">
        <v>1</v>
      </c>
      <c r="Q18" s="54" t="s">
        <v>94</v>
      </c>
      <c r="R18" s="53" t="s">
        <v>99</v>
      </c>
    </row>
    <row r="19" spans="1:18" ht="14.25">
      <c r="A19" s="1443"/>
      <c r="B19" s="14" t="s">
        <v>7</v>
      </c>
      <c r="C19" s="5"/>
      <c r="D19" s="5"/>
      <c r="E19" s="1106" t="s">
        <v>14</v>
      </c>
      <c r="F19" s="1107"/>
      <c r="G19" s="1378"/>
      <c r="H19" s="1379"/>
      <c r="I19" s="1378"/>
      <c r="J19" s="1379"/>
      <c r="K19" s="1407"/>
      <c r="L19" s="1410"/>
      <c r="M19" s="23">
        <v>2</v>
      </c>
      <c r="N19" s="61" t="s">
        <v>80</v>
      </c>
      <c r="O19" s="67" t="s">
        <v>75</v>
      </c>
      <c r="P19" s="23">
        <v>2</v>
      </c>
      <c r="Q19" s="50" t="s">
        <v>95</v>
      </c>
      <c r="R19" s="50" t="s">
        <v>100</v>
      </c>
    </row>
    <row r="20" spans="1:18" ht="14.25">
      <c r="A20" s="1443"/>
      <c r="B20" s="14" t="s">
        <v>8</v>
      </c>
      <c r="C20" s="5"/>
      <c r="D20" s="5"/>
      <c r="E20" s="1108"/>
      <c r="F20" s="1109"/>
      <c r="G20" s="1378"/>
      <c r="H20" s="1379"/>
      <c r="I20" s="1378"/>
      <c r="J20" s="1379"/>
      <c r="K20" s="1407"/>
      <c r="L20" s="1410"/>
      <c r="M20" s="23">
        <v>3</v>
      </c>
      <c r="N20" s="61" t="s">
        <v>81</v>
      </c>
      <c r="O20" s="61" t="s">
        <v>76</v>
      </c>
      <c r="P20" s="23">
        <v>3</v>
      </c>
      <c r="Q20" s="50" t="s">
        <v>96</v>
      </c>
      <c r="R20" s="50" t="s">
        <v>101</v>
      </c>
    </row>
    <row r="21" spans="1:18" ht="14.25">
      <c r="A21" s="1443"/>
      <c r="B21" s="14"/>
      <c r="C21" s="5"/>
      <c r="D21" s="5"/>
      <c r="E21" s="1108"/>
      <c r="F21" s="1109"/>
      <c r="G21" s="1378"/>
      <c r="H21" s="1379"/>
      <c r="I21" s="1378"/>
      <c r="J21" s="1379"/>
      <c r="K21" s="1407"/>
      <c r="L21" s="1411"/>
      <c r="M21" s="23">
        <v>4</v>
      </c>
      <c r="N21" s="61" t="s">
        <v>82</v>
      </c>
      <c r="O21" s="61" t="s">
        <v>77</v>
      </c>
      <c r="P21" s="23">
        <v>4</v>
      </c>
      <c r="Q21" s="50" t="s">
        <v>97</v>
      </c>
      <c r="R21" s="50" t="s">
        <v>102</v>
      </c>
    </row>
    <row r="22" spans="1:18" ht="15" thickBot="1">
      <c r="A22" s="1443"/>
      <c r="B22" s="14"/>
      <c r="C22" s="5"/>
      <c r="D22" s="5"/>
      <c r="E22" s="1108"/>
      <c r="F22" s="1109"/>
      <c r="G22" s="1380" t="s">
        <v>52</v>
      </c>
      <c r="H22" s="1381"/>
      <c r="I22" s="1380" t="s">
        <v>55</v>
      </c>
      <c r="J22" s="1381"/>
      <c r="K22" s="57" t="s">
        <v>59</v>
      </c>
      <c r="L22" s="42" t="s">
        <v>61</v>
      </c>
      <c r="M22" s="33">
        <v>5</v>
      </c>
      <c r="N22" s="62" t="s">
        <v>83</v>
      </c>
      <c r="O22" s="62" t="s">
        <v>78</v>
      </c>
      <c r="P22" s="33">
        <v>5</v>
      </c>
      <c r="Q22" s="68" t="s">
        <v>98</v>
      </c>
      <c r="R22" s="50" t="s">
        <v>103</v>
      </c>
    </row>
    <row r="23" spans="1:18" ht="14.25">
      <c r="A23" s="1112" t="s">
        <v>9</v>
      </c>
      <c r="B23" s="1113"/>
      <c r="C23" s="1113"/>
      <c r="D23" s="1113"/>
      <c r="E23" s="1396" t="s">
        <v>11</v>
      </c>
      <c r="F23" s="1397"/>
      <c r="G23" s="1382" t="s">
        <v>24</v>
      </c>
      <c r="H23" s="1383"/>
      <c r="I23" s="1382" t="s">
        <v>48</v>
      </c>
      <c r="J23" s="1383"/>
      <c r="K23" s="1419" t="s">
        <v>27</v>
      </c>
      <c r="L23" s="1412" t="s">
        <v>31</v>
      </c>
      <c r="M23" s="31">
        <v>1</v>
      </c>
      <c r="N23" s="60" t="s">
        <v>79</v>
      </c>
      <c r="O23" s="60" t="s">
        <v>74</v>
      </c>
      <c r="P23" s="31">
        <v>1</v>
      </c>
      <c r="Q23" s="54" t="s">
        <v>87</v>
      </c>
      <c r="R23" s="54" t="s">
        <v>89</v>
      </c>
    </row>
    <row r="24" spans="1:18" ht="14.25">
      <c r="A24" s="1114"/>
      <c r="B24" s="1115"/>
      <c r="C24" s="1115"/>
      <c r="D24" s="1115"/>
      <c r="E24" s="1106" t="s">
        <v>15</v>
      </c>
      <c r="F24" s="1107"/>
      <c r="G24" s="1378"/>
      <c r="H24" s="1379"/>
      <c r="I24" s="1378"/>
      <c r="J24" s="1379"/>
      <c r="K24" s="1420"/>
      <c r="L24" s="1410"/>
      <c r="M24" s="23">
        <v>2</v>
      </c>
      <c r="N24" s="61" t="s">
        <v>80</v>
      </c>
      <c r="O24" s="67" t="s">
        <v>75</v>
      </c>
      <c r="P24" s="23">
        <v>2</v>
      </c>
      <c r="Q24" s="50" t="s">
        <v>88</v>
      </c>
      <c r="R24" s="51" t="s">
        <v>90</v>
      </c>
    </row>
    <row r="25" spans="1:18" ht="14.25">
      <c r="A25" s="1114"/>
      <c r="B25" s="1115"/>
      <c r="C25" s="1115"/>
      <c r="D25" s="1115"/>
      <c r="E25" s="1108"/>
      <c r="F25" s="1109"/>
      <c r="G25" s="1378"/>
      <c r="H25" s="1379"/>
      <c r="I25" s="1378"/>
      <c r="J25" s="1379"/>
      <c r="K25" s="1420"/>
      <c r="L25" s="1410"/>
      <c r="M25" s="23">
        <v>3</v>
      </c>
      <c r="N25" s="61" t="s">
        <v>81</v>
      </c>
      <c r="O25" s="61" t="s">
        <v>76</v>
      </c>
      <c r="P25" s="23">
        <v>3</v>
      </c>
      <c r="Q25" s="50" t="s">
        <v>86</v>
      </c>
      <c r="R25" s="51" t="s">
        <v>91</v>
      </c>
    </row>
    <row r="26" spans="1:18" ht="14.25">
      <c r="A26" s="1114"/>
      <c r="B26" s="1115"/>
      <c r="C26" s="1115"/>
      <c r="D26" s="1115"/>
      <c r="E26" s="1108"/>
      <c r="F26" s="1109"/>
      <c r="G26" s="1378"/>
      <c r="H26" s="1379"/>
      <c r="I26" s="1378"/>
      <c r="J26" s="1379"/>
      <c r="K26" s="1420"/>
      <c r="L26" s="1411"/>
      <c r="M26" s="23">
        <v>4</v>
      </c>
      <c r="N26" s="61" t="s">
        <v>82</v>
      </c>
      <c r="O26" s="61" t="s">
        <v>77</v>
      </c>
      <c r="P26" s="23">
        <v>4</v>
      </c>
      <c r="Q26" s="50" t="s">
        <v>85</v>
      </c>
      <c r="R26" s="51" t="s">
        <v>92</v>
      </c>
    </row>
    <row r="27" spans="1:18" ht="15" thickBot="1">
      <c r="A27" s="1116"/>
      <c r="B27" s="1117"/>
      <c r="C27" s="1117"/>
      <c r="D27" s="1117"/>
      <c r="E27" s="1110"/>
      <c r="F27" s="1111"/>
      <c r="G27" s="1384" t="s">
        <v>53</v>
      </c>
      <c r="H27" s="1385"/>
      <c r="I27" s="1384" t="s">
        <v>56</v>
      </c>
      <c r="J27" s="1385"/>
      <c r="K27" s="44" t="s">
        <v>60</v>
      </c>
      <c r="L27" s="59" t="s">
        <v>61</v>
      </c>
      <c r="M27" s="24">
        <v>5</v>
      </c>
      <c r="N27" s="64" t="s">
        <v>83</v>
      </c>
      <c r="O27" s="64" t="s">
        <v>78</v>
      </c>
      <c r="P27" s="24">
        <v>5</v>
      </c>
      <c r="Q27" s="68" t="s">
        <v>84</v>
      </c>
      <c r="R27" s="52" t="s">
        <v>93</v>
      </c>
    </row>
    <row r="28" ht="13.5">
      <c r="L28" s="2"/>
    </row>
    <row r="29" spans="2:18" ht="14.25">
      <c r="B29" s="1393"/>
      <c r="C29" s="1393"/>
      <c r="D29" s="1393"/>
      <c r="E29" s="1393" t="s">
        <v>38</v>
      </c>
      <c r="F29" s="1393"/>
      <c r="G29" s="1393" t="s">
        <v>19</v>
      </c>
      <c r="H29" s="1393"/>
      <c r="I29" s="1393" t="s">
        <v>29</v>
      </c>
      <c r="J29" s="1393"/>
      <c r="K29" s="1393" t="s">
        <v>30</v>
      </c>
      <c r="L29" s="1393"/>
      <c r="M29" s="1393" t="s">
        <v>68</v>
      </c>
      <c r="N29" s="1393"/>
      <c r="O29" s="1393"/>
      <c r="P29" s="1393" t="s">
        <v>69</v>
      </c>
      <c r="Q29" s="1393"/>
      <c r="R29" s="1393"/>
    </row>
    <row r="30" spans="2:18" ht="14.25">
      <c r="B30" s="1415" t="s">
        <v>35</v>
      </c>
      <c r="C30" s="729"/>
      <c r="D30" s="19" t="s">
        <v>34</v>
      </c>
      <c r="E30" s="1417" t="s">
        <v>22</v>
      </c>
      <c r="F30" s="1418"/>
      <c r="G30" s="1386" t="s">
        <v>26</v>
      </c>
      <c r="H30" s="1387"/>
      <c r="I30" s="1386" t="s">
        <v>36</v>
      </c>
      <c r="J30" s="1387"/>
      <c r="K30" s="1386" t="s">
        <v>37</v>
      </c>
      <c r="L30" s="1387"/>
      <c r="M30" s="1393" t="s">
        <v>70</v>
      </c>
      <c r="N30" s="1393"/>
      <c r="O30" s="1393"/>
      <c r="P30" s="1393" t="s">
        <v>70</v>
      </c>
      <c r="Q30" s="1393"/>
      <c r="R30" s="1393"/>
    </row>
    <row r="31" spans="2:18" ht="14.25">
      <c r="B31" s="1416"/>
      <c r="C31" s="731"/>
      <c r="D31" s="19" t="s">
        <v>18</v>
      </c>
      <c r="E31" s="1417" t="s">
        <v>25</v>
      </c>
      <c r="F31" s="1418"/>
      <c r="G31" s="1388"/>
      <c r="H31" s="1389"/>
      <c r="I31" s="1388"/>
      <c r="J31" s="1389"/>
      <c r="K31" s="1388"/>
      <c r="L31" s="1389"/>
      <c r="M31" s="1393"/>
      <c r="N31" s="1393"/>
      <c r="O31" s="1393"/>
      <c r="P31" s="1393"/>
      <c r="Q31" s="1393"/>
      <c r="R31" s="1393"/>
    </row>
    <row r="32" ht="14.25" thickBot="1"/>
    <row r="33" spans="2:11" ht="13.5" customHeight="1">
      <c r="B33" s="1437" t="s">
        <v>41</v>
      </c>
      <c r="C33" s="1438"/>
      <c r="D33" s="1439"/>
      <c r="F33" s="1440" t="s">
        <v>42</v>
      </c>
      <c r="G33" s="1441"/>
      <c r="I33" s="1435" t="s">
        <v>63</v>
      </c>
      <c r="J33" s="1436"/>
      <c r="K33" s="46" t="s">
        <v>66</v>
      </c>
    </row>
    <row r="34" spans="2:12" ht="14.25" customHeight="1">
      <c r="B34" s="36"/>
      <c r="C34" s="20" t="s">
        <v>34</v>
      </c>
      <c r="D34" s="37" t="s">
        <v>18</v>
      </c>
      <c r="F34" s="1372" t="s">
        <v>21</v>
      </c>
      <c r="G34" s="1373"/>
      <c r="I34" s="1421" t="s">
        <v>21</v>
      </c>
      <c r="J34" s="1422"/>
      <c r="K34" s="47" t="s">
        <v>21</v>
      </c>
      <c r="L34" s="17"/>
    </row>
    <row r="35" spans="2:13" ht="17.25">
      <c r="B35" s="38">
        <v>1</v>
      </c>
      <c r="C35" s="35">
        <v>813</v>
      </c>
      <c r="D35" s="39">
        <v>734</v>
      </c>
      <c r="F35" s="1372" t="s">
        <v>43</v>
      </c>
      <c r="G35" s="1373"/>
      <c r="I35" s="1421" t="s">
        <v>64</v>
      </c>
      <c r="J35" s="1422"/>
      <c r="K35" s="47" t="s">
        <v>64</v>
      </c>
      <c r="M35" s="17" t="s">
        <v>71</v>
      </c>
    </row>
    <row r="36" spans="2:12" ht="17.25">
      <c r="B36" s="38">
        <v>2</v>
      </c>
      <c r="C36" s="35">
        <v>862</v>
      </c>
      <c r="D36" s="39">
        <v>783</v>
      </c>
      <c r="F36" s="1372" t="s">
        <v>23</v>
      </c>
      <c r="G36" s="1373"/>
      <c r="I36" s="1421" t="s">
        <v>23</v>
      </c>
      <c r="J36" s="1422"/>
      <c r="K36" s="47" t="s">
        <v>23</v>
      </c>
      <c r="L36" s="17"/>
    </row>
    <row r="37" spans="2:12" ht="18" thickBot="1">
      <c r="B37" s="38">
        <v>3</v>
      </c>
      <c r="C37" s="35">
        <v>915</v>
      </c>
      <c r="D37" s="39">
        <v>836</v>
      </c>
      <c r="F37" s="1374" t="s">
        <v>44</v>
      </c>
      <c r="G37" s="1375"/>
      <c r="I37" s="1429" t="s">
        <v>65</v>
      </c>
      <c r="J37" s="1430"/>
      <c r="K37" s="48" t="s">
        <v>65</v>
      </c>
      <c r="L37" s="17"/>
    </row>
    <row r="38" spans="2:4" ht="17.25">
      <c r="B38" s="38">
        <v>4</v>
      </c>
      <c r="C38" s="35">
        <v>969</v>
      </c>
      <c r="D38" s="39">
        <v>890</v>
      </c>
    </row>
    <row r="39" spans="2:4" ht="18" thickBot="1">
      <c r="B39" s="40">
        <v>5</v>
      </c>
      <c r="C39" s="65">
        <v>1022</v>
      </c>
      <c r="D39" s="41">
        <v>943</v>
      </c>
    </row>
  </sheetData>
  <sheetProtection/>
  <mergeCells count="70">
    <mergeCell ref="A1:R1"/>
    <mergeCell ref="M29:O29"/>
    <mergeCell ref="M30:O31"/>
    <mergeCell ref="P29:R29"/>
    <mergeCell ref="P30:R31"/>
    <mergeCell ref="A8:A22"/>
    <mergeCell ref="E8:F8"/>
    <mergeCell ref="E13:F13"/>
    <mergeCell ref="E18:F18"/>
    <mergeCell ref="I29:J29"/>
    <mergeCell ref="I36:J36"/>
    <mergeCell ref="I37:J37"/>
    <mergeCell ref="A23:D27"/>
    <mergeCell ref="A5:D7"/>
    <mergeCell ref="G6:H6"/>
    <mergeCell ref="I33:J33"/>
    <mergeCell ref="B29:D29"/>
    <mergeCell ref="I30:J31"/>
    <mergeCell ref="B33:D33"/>
    <mergeCell ref="F33:G33"/>
    <mergeCell ref="I34:J34"/>
    <mergeCell ref="I35:J35"/>
    <mergeCell ref="I7:J7"/>
    <mergeCell ref="E5:F7"/>
    <mergeCell ref="G8:H12"/>
    <mergeCell ref="E24:F27"/>
    <mergeCell ref="F34:G34"/>
    <mergeCell ref="G22:H22"/>
    <mergeCell ref="G23:H26"/>
    <mergeCell ref="G27:H27"/>
    <mergeCell ref="A3:L3"/>
    <mergeCell ref="B30:C31"/>
    <mergeCell ref="K30:L31"/>
    <mergeCell ref="E30:F30"/>
    <mergeCell ref="I23:J26"/>
    <mergeCell ref="K23:K26"/>
    <mergeCell ref="L23:L26"/>
    <mergeCell ref="I27:J27"/>
    <mergeCell ref="E31:F31"/>
    <mergeCell ref="G29:H29"/>
    <mergeCell ref="P5:R6"/>
    <mergeCell ref="I18:J21"/>
    <mergeCell ref="I22:J22"/>
    <mergeCell ref="K8:K11"/>
    <mergeCell ref="K13:K16"/>
    <mergeCell ref="K18:K21"/>
    <mergeCell ref="L8:L11"/>
    <mergeCell ref="L13:L16"/>
    <mergeCell ref="L18:L21"/>
    <mergeCell ref="K5:K7"/>
    <mergeCell ref="G30:H31"/>
    <mergeCell ref="M5:O5"/>
    <mergeCell ref="E29:F29"/>
    <mergeCell ref="K29:L29"/>
    <mergeCell ref="G7:H7"/>
    <mergeCell ref="E23:F23"/>
    <mergeCell ref="E10:F12"/>
    <mergeCell ref="E14:F17"/>
    <mergeCell ref="E19:F22"/>
    <mergeCell ref="I6:J6"/>
    <mergeCell ref="F35:G35"/>
    <mergeCell ref="F36:G36"/>
    <mergeCell ref="F37:G37"/>
    <mergeCell ref="I8:J11"/>
    <mergeCell ref="I12:J12"/>
    <mergeCell ref="G13:H16"/>
    <mergeCell ref="G17:H17"/>
    <mergeCell ref="I13:J16"/>
    <mergeCell ref="I17:J17"/>
    <mergeCell ref="G18:H21"/>
  </mergeCells>
  <printOptions horizontalCentered="1" verticalCentered="1"/>
  <pageMargins left="0.5905511811023623" right="0.35433070866141736" top="0.984251968503937" bottom="0.984251968503937" header="0.5118110236220472" footer="0.5118110236220472"/>
  <pageSetup horizontalDpi="600" verticalDpi="600" orientation="landscape" paperSize="12"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S92"/>
  <sheetViews>
    <sheetView view="pageBreakPreview" zoomScale="85" zoomScaleNormal="85" zoomScaleSheetLayoutView="85" zoomScalePageLayoutView="0" workbookViewId="0" topLeftCell="A1">
      <selection activeCell="H3" sqref="H3"/>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ht="13.5">
      <c r="A1" s="320" t="s">
        <v>373</v>
      </c>
    </row>
    <row r="5" spans="6:13" ht="13.5">
      <c r="F5" s="563" t="s">
        <v>132</v>
      </c>
      <c r="G5" s="563"/>
      <c r="H5" s="563"/>
      <c r="I5" s="563"/>
      <c r="J5" s="563"/>
      <c r="K5" s="563"/>
      <c r="L5" s="563"/>
      <c r="M5" s="563"/>
    </row>
    <row r="6" spans="6:13" ht="13.5" customHeight="1">
      <c r="F6" s="563"/>
      <c r="G6" s="563"/>
      <c r="H6" s="563"/>
      <c r="I6" s="563"/>
      <c r="J6" s="563"/>
      <c r="K6" s="563"/>
      <c r="L6" s="563"/>
      <c r="M6" s="563"/>
    </row>
    <row r="7" spans="6:13" ht="13.5" customHeight="1">
      <c r="F7" s="563"/>
      <c r="G7" s="563"/>
      <c r="H7" s="563"/>
      <c r="I7" s="563"/>
      <c r="J7" s="563"/>
      <c r="K7" s="563"/>
      <c r="L7" s="563"/>
      <c r="M7" s="563"/>
    </row>
    <row r="8" spans="6:13" ht="13.5" customHeight="1">
      <c r="F8" s="563"/>
      <c r="G8" s="563"/>
      <c r="H8" s="563"/>
      <c r="I8" s="563"/>
      <c r="J8" s="563"/>
      <c r="K8" s="563"/>
      <c r="L8" s="563"/>
      <c r="M8" s="563"/>
    </row>
    <row r="9" spans="1:19" ht="28.5" customHeight="1">
      <c r="A9" s="320"/>
      <c r="B9" s="319"/>
      <c r="C9" s="205"/>
      <c r="D9" s="205"/>
      <c r="E9" s="205"/>
      <c r="F9" s="563"/>
      <c r="G9" s="563"/>
      <c r="H9" s="563"/>
      <c r="I9" s="563"/>
      <c r="J9" s="563"/>
      <c r="K9" s="563"/>
      <c r="L9" s="563"/>
      <c r="M9" s="563"/>
      <c r="N9" s="205"/>
      <c r="O9" s="205"/>
      <c r="P9" s="321"/>
      <c r="Q9" s="564"/>
      <c r="R9" s="564"/>
      <c r="S9" s="318"/>
    </row>
    <row r="10" spans="1:13" ht="13.5">
      <c r="A10" t="s">
        <v>374</v>
      </c>
      <c r="M10" s="235" t="s">
        <v>200</v>
      </c>
    </row>
    <row r="11" ht="13.5">
      <c r="M11" s="235"/>
    </row>
    <row r="12" spans="1:18" ht="17.25">
      <c r="A12" s="565" t="s">
        <v>1</v>
      </c>
      <c r="B12" s="566"/>
      <c r="C12" s="566"/>
      <c r="D12" s="567"/>
      <c r="E12" s="900" t="s">
        <v>10</v>
      </c>
      <c r="F12" s="901"/>
      <c r="G12" s="322" t="s">
        <v>16</v>
      </c>
      <c r="H12" s="323"/>
      <c r="I12" s="323"/>
      <c r="J12" s="324"/>
      <c r="K12" s="571" t="s">
        <v>19</v>
      </c>
      <c r="L12" s="314" t="s">
        <v>28</v>
      </c>
      <c r="M12" s="573" t="s">
        <v>201</v>
      </c>
      <c r="N12" s="574"/>
      <c r="O12" s="574"/>
      <c r="P12" s="904" t="s">
        <v>33</v>
      </c>
      <c r="Q12" s="904"/>
      <c r="R12" s="904"/>
    </row>
    <row r="13" spans="1:18" ht="14.25">
      <c r="A13" s="568"/>
      <c r="B13" s="569"/>
      <c r="C13" s="569"/>
      <c r="D13" s="570"/>
      <c r="E13" s="902"/>
      <c r="F13" s="903"/>
      <c r="G13" s="576" t="s">
        <v>67</v>
      </c>
      <c r="H13" s="577"/>
      <c r="I13" s="578" t="s">
        <v>18</v>
      </c>
      <c r="J13" s="579"/>
      <c r="K13" s="572"/>
      <c r="L13" s="580" t="s">
        <v>29</v>
      </c>
      <c r="M13" s="336"/>
      <c r="N13" s="174" t="s">
        <v>34</v>
      </c>
      <c r="O13" s="174" t="s">
        <v>18</v>
      </c>
      <c r="P13" s="904"/>
      <c r="Q13" s="904"/>
      <c r="R13" s="904"/>
    </row>
    <row r="14" spans="1:18" ht="14.25">
      <c r="A14" s="568"/>
      <c r="B14" s="569"/>
      <c r="C14" s="569"/>
      <c r="D14" s="570"/>
      <c r="E14" s="902"/>
      <c r="F14" s="903"/>
      <c r="G14" s="580" t="s">
        <v>17</v>
      </c>
      <c r="H14" s="581"/>
      <c r="I14" s="580" t="s">
        <v>17</v>
      </c>
      <c r="J14" s="581"/>
      <c r="K14" s="572"/>
      <c r="L14" s="580"/>
      <c r="M14" s="341" t="s">
        <v>62</v>
      </c>
      <c r="N14" s="341" t="s">
        <v>39</v>
      </c>
      <c r="O14" s="341" t="s">
        <v>39</v>
      </c>
      <c r="P14" s="341" t="s">
        <v>62</v>
      </c>
      <c r="Q14" s="355" t="s">
        <v>34</v>
      </c>
      <c r="R14" s="355" t="s">
        <v>18</v>
      </c>
    </row>
    <row r="15" spans="1:18" ht="15.75" customHeight="1">
      <c r="A15" s="582" t="s">
        <v>32</v>
      </c>
      <c r="B15" s="331" t="s">
        <v>2</v>
      </c>
      <c r="C15" s="317"/>
      <c r="D15" s="330"/>
      <c r="E15" s="585" t="s">
        <v>11</v>
      </c>
      <c r="F15" s="586"/>
      <c r="G15" s="893" t="s">
        <v>20</v>
      </c>
      <c r="H15" s="704"/>
      <c r="I15" s="593">
        <v>14700</v>
      </c>
      <c r="J15" s="594"/>
      <c r="K15" s="618">
        <v>9000</v>
      </c>
      <c r="L15" s="593">
        <v>12000</v>
      </c>
      <c r="M15" s="342">
        <v>1</v>
      </c>
      <c r="N15" s="346">
        <f>C59*30</f>
        <v>25080</v>
      </c>
      <c r="O15" s="346">
        <f>D59*30</f>
        <v>22680</v>
      </c>
      <c r="P15" s="342">
        <v>1</v>
      </c>
      <c r="Q15" s="356">
        <f>K15+L15+N15</f>
        <v>46080</v>
      </c>
      <c r="R15" s="356">
        <f>I15+K15+L15+O15</f>
        <v>58380</v>
      </c>
    </row>
    <row r="16" spans="1:18" ht="14.25">
      <c r="A16" s="583"/>
      <c r="B16" s="325"/>
      <c r="C16" s="100"/>
      <c r="D16" s="326"/>
      <c r="E16" s="606" t="s">
        <v>12</v>
      </c>
      <c r="F16" s="607"/>
      <c r="G16" s="894"/>
      <c r="H16" s="895"/>
      <c r="I16" s="595"/>
      <c r="J16" s="596"/>
      <c r="K16" s="619"/>
      <c r="L16" s="595"/>
      <c r="M16" s="337">
        <v>2</v>
      </c>
      <c r="N16" s="347">
        <f>C61*30</f>
        <v>27300</v>
      </c>
      <c r="O16" s="353">
        <f>D61*30</f>
        <v>24840</v>
      </c>
      <c r="P16" s="337">
        <v>2</v>
      </c>
      <c r="Q16" s="357">
        <f>K15+L15+N16</f>
        <v>48300</v>
      </c>
      <c r="R16" s="347">
        <f>I15+K15+L15+O16</f>
        <v>60540</v>
      </c>
    </row>
    <row r="17" spans="1:18" ht="14.25">
      <c r="A17" s="583"/>
      <c r="B17" s="327"/>
      <c r="C17" s="101"/>
      <c r="D17" s="326"/>
      <c r="E17" s="608"/>
      <c r="F17" s="609"/>
      <c r="G17" s="894"/>
      <c r="H17" s="895"/>
      <c r="I17" s="595"/>
      <c r="J17" s="596"/>
      <c r="K17" s="619"/>
      <c r="L17" s="595"/>
      <c r="M17" s="431">
        <v>3</v>
      </c>
      <c r="N17" s="348">
        <f>C63*30</f>
        <v>29220</v>
      </c>
      <c r="O17" s="348">
        <f>D63*30</f>
        <v>26700</v>
      </c>
      <c r="P17" s="431">
        <v>3</v>
      </c>
      <c r="Q17" s="348">
        <f>K15+L15+N17</f>
        <v>50220</v>
      </c>
      <c r="R17" s="348">
        <f>I15+K15+L15+O17</f>
        <v>62400</v>
      </c>
    </row>
    <row r="18" spans="1:18" ht="14.25" customHeight="1">
      <c r="A18" s="583"/>
      <c r="B18" s="327"/>
      <c r="C18" s="101"/>
      <c r="D18" s="326"/>
      <c r="E18" s="608"/>
      <c r="F18" s="609"/>
      <c r="G18" s="894"/>
      <c r="H18" s="895"/>
      <c r="I18" s="595"/>
      <c r="J18" s="596"/>
      <c r="K18" s="619"/>
      <c r="L18" s="605"/>
      <c r="M18" s="337">
        <v>4</v>
      </c>
      <c r="N18" s="347">
        <f>C65*30</f>
        <v>30900</v>
      </c>
      <c r="O18" s="347">
        <f>D65*30</f>
        <v>28380</v>
      </c>
      <c r="P18" s="337">
        <v>4</v>
      </c>
      <c r="Q18" s="358">
        <f>K15+L15+N18</f>
        <v>51900</v>
      </c>
      <c r="R18" s="347">
        <f>I15+K15+L15+O18</f>
        <v>64080</v>
      </c>
    </row>
    <row r="19" spans="1:18" ht="15" customHeight="1">
      <c r="A19" s="583"/>
      <c r="B19" s="890" t="s">
        <v>490</v>
      </c>
      <c r="C19" s="891"/>
      <c r="D19" s="892"/>
      <c r="E19" s="610"/>
      <c r="F19" s="611"/>
      <c r="G19" s="784"/>
      <c r="H19" s="706"/>
      <c r="I19" s="739" t="s">
        <v>54</v>
      </c>
      <c r="J19" s="740"/>
      <c r="K19" s="334" t="s">
        <v>57</v>
      </c>
      <c r="L19" s="335" t="s">
        <v>61</v>
      </c>
      <c r="M19" s="339">
        <v>5</v>
      </c>
      <c r="N19" s="349">
        <f>C67*30</f>
        <v>32550</v>
      </c>
      <c r="O19" s="349">
        <f>D67*30</f>
        <v>30090</v>
      </c>
      <c r="P19" s="339">
        <v>5</v>
      </c>
      <c r="Q19" s="349">
        <f>K15+L15+N19</f>
        <v>53550</v>
      </c>
      <c r="R19" s="349">
        <f>I15+K15+L15+O19</f>
        <v>65790</v>
      </c>
    </row>
    <row r="20" spans="1:18" ht="14.25">
      <c r="A20" s="583"/>
      <c r="B20" s="328"/>
      <c r="C20" s="329"/>
      <c r="D20" s="330"/>
      <c r="E20" s="615" t="s">
        <v>11</v>
      </c>
      <c r="F20" s="615"/>
      <c r="G20" s="595">
        <v>11100</v>
      </c>
      <c r="H20" s="596"/>
      <c r="I20" s="595">
        <v>14700</v>
      </c>
      <c r="J20" s="596"/>
      <c r="K20" s="619">
        <v>11700</v>
      </c>
      <c r="L20" s="595">
        <v>12000</v>
      </c>
      <c r="M20" s="343">
        <v>1</v>
      </c>
      <c r="N20" s="350">
        <f>C59*30</f>
        <v>25080</v>
      </c>
      <c r="O20" s="350">
        <f>D59*30</f>
        <v>22680</v>
      </c>
      <c r="P20" s="343">
        <v>1</v>
      </c>
      <c r="Q20" s="359">
        <f>SUM(G20+K20+L20+N20)</f>
        <v>59880</v>
      </c>
      <c r="R20" s="359">
        <f>I20+K20+L20+O20</f>
        <v>61080</v>
      </c>
    </row>
    <row r="21" spans="1:18" ht="15" customHeight="1">
      <c r="A21" s="583"/>
      <c r="B21" s="327" t="s">
        <v>492</v>
      </c>
      <c r="C21" s="101"/>
      <c r="D21" s="326"/>
      <c r="E21" s="597" t="s">
        <v>13</v>
      </c>
      <c r="F21" s="597"/>
      <c r="G21" s="595"/>
      <c r="H21" s="596"/>
      <c r="I21" s="595"/>
      <c r="J21" s="596"/>
      <c r="K21" s="619"/>
      <c r="L21" s="595"/>
      <c r="M21" s="431">
        <v>2</v>
      </c>
      <c r="N21" s="348">
        <f>C61*30</f>
        <v>27300</v>
      </c>
      <c r="O21" s="354">
        <f>D61*30</f>
        <v>24840</v>
      </c>
      <c r="P21" s="431">
        <v>2</v>
      </c>
      <c r="Q21" s="348">
        <f>SUM(G20+K20+L20+N21)</f>
        <v>62100</v>
      </c>
      <c r="R21" s="348">
        <f>I20+K20+L20+O21</f>
        <v>63240</v>
      </c>
    </row>
    <row r="22" spans="1:18" ht="14.25">
      <c r="A22" s="583"/>
      <c r="B22" s="894"/>
      <c r="C22" s="896"/>
      <c r="D22" s="895"/>
      <c r="E22" s="598"/>
      <c r="F22" s="598"/>
      <c r="G22" s="595"/>
      <c r="H22" s="596"/>
      <c r="I22" s="595"/>
      <c r="J22" s="596"/>
      <c r="K22" s="619"/>
      <c r="L22" s="595"/>
      <c r="M22" s="337">
        <v>3</v>
      </c>
      <c r="N22" s="347">
        <f>C63*30</f>
        <v>29220</v>
      </c>
      <c r="O22" s="347">
        <f>D63*30</f>
        <v>26700</v>
      </c>
      <c r="P22" s="337">
        <v>3</v>
      </c>
      <c r="Q22" s="347">
        <f>SUM(G20+K20+L20+N22)</f>
        <v>64020</v>
      </c>
      <c r="R22" s="360">
        <f>I20+K20+L20+O22</f>
        <v>65100</v>
      </c>
    </row>
    <row r="23" spans="1:18" ht="14.25">
      <c r="A23" s="583"/>
      <c r="B23" s="599"/>
      <c r="C23" s="600"/>
      <c r="D23" s="601"/>
      <c r="E23" s="598"/>
      <c r="F23" s="598"/>
      <c r="G23" s="595"/>
      <c r="H23" s="596"/>
      <c r="I23" s="595"/>
      <c r="J23" s="596"/>
      <c r="K23" s="619"/>
      <c r="L23" s="605"/>
      <c r="M23" s="431">
        <v>4</v>
      </c>
      <c r="N23" s="348">
        <f>C65*30</f>
        <v>30900</v>
      </c>
      <c r="O23" s="348">
        <f>D65*30</f>
        <v>28380</v>
      </c>
      <c r="P23" s="431">
        <v>4</v>
      </c>
      <c r="Q23" s="348">
        <f>SUM(G20+K20+L20+N23)</f>
        <v>65700</v>
      </c>
      <c r="R23" s="348">
        <f>I20+K20+L20+O23</f>
        <v>66780</v>
      </c>
    </row>
    <row r="24" spans="1:18" ht="14.25">
      <c r="A24" s="583"/>
      <c r="B24" s="897" t="s">
        <v>491</v>
      </c>
      <c r="C24" s="898"/>
      <c r="D24" s="899"/>
      <c r="E24" s="598"/>
      <c r="F24" s="598"/>
      <c r="G24" s="888" t="s">
        <v>138</v>
      </c>
      <c r="H24" s="889"/>
      <c r="I24" s="888" t="s">
        <v>54</v>
      </c>
      <c r="J24" s="889"/>
      <c r="K24" s="66" t="s">
        <v>58</v>
      </c>
      <c r="L24" s="313" t="s">
        <v>61</v>
      </c>
      <c r="M24" s="344">
        <v>5</v>
      </c>
      <c r="N24" s="351">
        <f>C67*30</f>
        <v>32550</v>
      </c>
      <c r="O24" s="351">
        <f>D67*30</f>
        <v>30090</v>
      </c>
      <c r="P24" s="344">
        <v>5</v>
      </c>
      <c r="Q24" s="351">
        <f>SUM(G20+K20+L20+N24)</f>
        <v>67350</v>
      </c>
      <c r="R24" s="357">
        <f>I20+K20+L20+O24</f>
        <v>68490</v>
      </c>
    </row>
    <row r="25" spans="1:18" ht="14.25">
      <c r="A25" s="583"/>
      <c r="B25" s="101"/>
      <c r="C25" s="101"/>
      <c r="D25" s="101"/>
      <c r="E25" s="585" t="s">
        <v>11</v>
      </c>
      <c r="F25" s="586"/>
      <c r="G25" s="593" t="s">
        <v>203</v>
      </c>
      <c r="H25" s="594"/>
      <c r="I25" s="593">
        <v>39300</v>
      </c>
      <c r="J25" s="594"/>
      <c r="K25" s="618">
        <v>19500</v>
      </c>
      <c r="L25" s="593">
        <v>12000</v>
      </c>
      <c r="M25" s="342">
        <v>1</v>
      </c>
      <c r="N25" s="346">
        <f>C59*30</f>
        <v>25080</v>
      </c>
      <c r="O25" s="346">
        <f>D59*30</f>
        <v>22680</v>
      </c>
      <c r="P25" s="385">
        <v>1</v>
      </c>
      <c r="Q25" s="356">
        <v>67680</v>
      </c>
      <c r="R25" s="389">
        <f>I25+K25+L25+O25</f>
        <v>93480</v>
      </c>
    </row>
    <row r="26" spans="1:18" ht="14.25">
      <c r="A26" s="583"/>
      <c r="B26" s="101" t="s">
        <v>493</v>
      </c>
      <c r="C26" s="101"/>
      <c r="D26" s="101"/>
      <c r="E26" s="606" t="s">
        <v>496</v>
      </c>
      <c r="F26" s="597"/>
      <c r="G26" s="595"/>
      <c r="H26" s="596"/>
      <c r="I26" s="595"/>
      <c r="J26" s="596"/>
      <c r="K26" s="619"/>
      <c r="L26" s="595"/>
      <c r="M26" s="337">
        <v>2</v>
      </c>
      <c r="N26" s="347">
        <f>C61*30</f>
        <v>27300</v>
      </c>
      <c r="O26" s="353">
        <f>D61*30</f>
        <v>24840</v>
      </c>
      <c r="P26" s="386">
        <v>2</v>
      </c>
      <c r="Q26" s="347">
        <v>69900</v>
      </c>
      <c r="R26" s="390">
        <f>I25+K25+L25+O26</f>
        <v>95640</v>
      </c>
    </row>
    <row r="27" spans="1:18" ht="14.25">
      <c r="A27" s="583"/>
      <c r="B27" s="101"/>
      <c r="C27" s="101"/>
      <c r="D27" s="101"/>
      <c r="E27" s="608"/>
      <c r="F27" s="598"/>
      <c r="G27" s="595"/>
      <c r="H27" s="596"/>
      <c r="I27" s="595"/>
      <c r="J27" s="596"/>
      <c r="K27" s="619"/>
      <c r="L27" s="595"/>
      <c r="M27" s="431">
        <v>3</v>
      </c>
      <c r="N27" s="348">
        <f>C63*30</f>
        <v>29220</v>
      </c>
      <c r="O27" s="348">
        <f>D63*30</f>
        <v>26700</v>
      </c>
      <c r="P27" s="432">
        <v>3</v>
      </c>
      <c r="Q27" s="348">
        <v>71820</v>
      </c>
      <c r="R27" s="391">
        <f>I25+K25+L25+O27</f>
        <v>97500</v>
      </c>
    </row>
    <row r="28" spans="1:18" ht="14.25" customHeight="1">
      <c r="A28" s="583"/>
      <c r="B28" s="101"/>
      <c r="C28" s="101"/>
      <c r="D28" s="101"/>
      <c r="E28" s="608"/>
      <c r="F28" s="598"/>
      <c r="G28" s="595"/>
      <c r="H28" s="596"/>
      <c r="I28" s="595"/>
      <c r="J28" s="596"/>
      <c r="K28" s="619"/>
      <c r="L28" s="605"/>
      <c r="M28" s="337">
        <v>4</v>
      </c>
      <c r="N28" s="347">
        <f>C65*30</f>
        <v>30900</v>
      </c>
      <c r="O28" s="347">
        <f>D65*30</f>
        <v>28380</v>
      </c>
      <c r="P28" s="386">
        <v>4</v>
      </c>
      <c r="Q28" s="347">
        <v>73500</v>
      </c>
      <c r="R28" s="390">
        <f>I25+K25+L25+O28</f>
        <v>99180</v>
      </c>
    </row>
    <row r="29" spans="1:18" ht="14.25">
      <c r="A29" s="583"/>
      <c r="B29" s="887" t="s">
        <v>491</v>
      </c>
      <c r="C29" s="887"/>
      <c r="D29" s="887"/>
      <c r="E29" s="610"/>
      <c r="F29" s="620"/>
      <c r="G29" s="739" t="s">
        <v>138</v>
      </c>
      <c r="H29" s="740"/>
      <c r="I29" s="739" t="s">
        <v>112</v>
      </c>
      <c r="J29" s="740"/>
      <c r="K29" s="334" t="s">
        <v>59</v>
      </c>
      <c r="L29" s="335" t="s">
        <v>61</v>
      </c>
      <c r="M29" s="339">
        <v>5</v>
      </c>
      <c r="N29" s="349">
        <f>C67*30</f>
        <v>32550</v>
      </c>
      <c r="O29" s="349">
        <f>D67*30</f>
        <v>30090</v>
      </c>
      <c r="P29" s="388">
        <v>5</v>
      </c>
      <c r="Q29" s="393">
        <v>75150</v>
      </c>
      <c r="R29" s="392">
        <f>I25+K25+L25+O29</f>
        <v>100890</v>
      </c>
    </row>
    <row r="30" spans="1:18" ht="14.25" customHeight="1">
      <c r="A30" s="583"/>
      <c r="B30" s="101"/>
      <c r="C30" s="101"/>
      <c r="D30" s="101"/>
      <c r="E30" s="585" t="s">
        <v>11</v>
      </c>
      <c r="F30" s="586"/>
      <c r="G30" s="593" t="s">
        <v>203</v>
      </c>
      <c r="H30" s="594"/>
      <c r="I30" s="593">
        <v>39300</v>
      </c>
      <c r="J30" s="594"/>
      <c r="K30" s="618">
        <v>40800</v>
      </c>
      <c r="L30" s="593">
        <v>12000</v>
      </c>
      <c r="M30" s="430">
        <v>1</v>
      </c>
      <c r="N30" s="413">
        <f>C59*30</f>
        <v>25080</v>
      </c>
      <c r="O30" s="413">
        <f>D59*30</f>
        <v>22680</v>
      </c>
      <c r="P30" s="414">
        <v>1</v>
      </c>
      <c r="Q30" s="415">
        <v>88980</v>
      </c>
      <c r="R30" s="416">
        <f>I30+K30+L30+O30</f>
        <v>114780</v>
      </c>
    </row>
    <row r="31" spans="1:18" ht="14.25" customHeight="1">
      <c r="A31" s="583"/>
      <c r="B31" s="101" t="s">
        <v>494</v>
      </c>
      <c r="C31" s="101"/>
      <c r="D31" s="101"/>
      <c r="E31" s="606" t="s">
        <v>495</v>
      </c>
      <c r="F31" s="597"/>
      <c r="G31" s="595"/>
      <c r="H31" s="596"/>
      <c r="I31" s="595"/>
      <c r="J31" s="596"/>
      <c r="K31" s="619"/>
      <c r="L31" s="595"/>
      <c r="M31" s="431">
        <v>2</v>
      </c>
      <c r="N31" s="348">
        <f>C61*30</f>
        <v>27300</v>
      </c>
      <c r="O31" s="354">
        <f>D61*30</f>
        <v>24840</v>
      </c>
      <c r="P31" s="432">
        <v>2</v>
      </c>
      <c r="Q31" s="348">
        <v>91200</v>
      </c>
      <c r="R31" s="391">
        <f>I30+K30+L30+O31</f>
        <v>116940</v>
      </c>
    </row>
    <row r="32" spans="1:18" ht="14.25" customHeight="1">
      <c r="A32" s="583"/>
      <c r="B32" s="101"/>
      <c r="C32" s="101"/>
      <c r="D32" s="101"/>
      <c r="E32" s="608"/>
      <c r="F32" s="598"/>
      <c r="G32" s="595"/>
      <c r="H32" s="596"/>
      <c r="I32" s="595"/>
      <c r="J32" s="596"/>
      <c r="K32" s="619"/>
      <c r="L32" s="595"/>
      <c r="M32" s="273">
        <v>3</v>
      </c>
      <c r="N32" s="307">
        <f>C63*30</f>
        <v>29220</v>
      </c>
      <c r="O32" s="307">
        <f>D63*30</f>
        <v>26700</v>
      </c>
      <c r="P32" s="417">
        <v>3</v>
      </c>
      <c r="Q32" s="307">
        <v>93120</v>
      </c>
      <c r="R32" s="277">
        <f>I30+K30+L30+O32</f>
        <v>118800</v>
      </c>
    </row>
    <row r="33" spans="1:18" ht="14.25" customHeight="1">
      <c r="A33" s="583"/>
      <c r="B33" s="101"/>
      <c r="C33" s="101"/>
      <c r="D33" s="101"/>
      <c r="E33" s="608"/>
      <c r="F33" s="598"/>
      <c r="G33" s="595"/>
      <c r="H33" s="596"/>
      <c r="I33" s="595"/>
      <c r="J33" s="596"/>
      <c r="K33" s="619"/>
      <c r="L33" s="605"/>
      <c r="M33" s="431">
        <v>4</v>
      </c>
      <c r="N33" s="348">
        <f>C65*30</f>
        <v>30900</v>
      </c>
      <c r="O33" s="348">
        <f>D65*30</f>
        <v>28380</v>
      </c>
      <c r="P33" s="432">
        <v>4</v>
      </c>
      <c r="Q33" s="348">
        <v>94800</v>
      </c>
      <c r="R33" s="391">
        <f>I30+K30+L30+O33</f>
        <v>120480</v>
      </c>
    </row>
    <row r="34" spans="1:18" ht="14.25" customHeight="1">
      <c r="A34" s="584"/>
      <c r="B34" s="887" t="s">
        <v>491</v>
      </c>
      <c r="C34" s="887"/>
      <c r="D34" s="887"/>
      <c r="E34" s="610"/>
      <c r="F34" s="620"/>
      <c r="G34" s="739" t="s">
        <v>138</v>
      </c>
      <c r="H34" s="740"/>
      <c r="I34" s="739" t="s">
        <v>112</v>
      </c>
      <c r="J34" s="740"/>
      <c r="K34" s="412" t="s">
        <v>497</v>
      </c>
      <c r="L34" s="335" t="s">
        <v>61</v>
      </c>
      <c r="M34" s="418">
        <v>5</v>
      </c>
      <c r="N34" s="419">
        <f>C67*30</f>
        <v>32550</v>
      </c>
      <c r="O34" s="419">
        <f>D67*30</f>
        <v>30090</v>
      </c>
      <c r="P34" s="420">
        <v>5</v>
      </c>
      <c r="Q34" s="421">
        <v>96450</v>
      </c>
      <c r="R34" s="422">
        <f>I30+K30+L30+O34</f>
        <v>122190</v>
      </c>
    </row>
    <row r="35" spans="1:18" ht="13.5">
      <c r="A35" s="623" t="s">
        <v>9</v>
      </c>
      <c r="B35" s="623"/>
      <c r="C35" s="623"/>
      <c r="D35" s="623"/>
      <c r="E35" s="624" t="s">
        <v>11</v>
      </c>
      <c r="F35" s="615"/>
      <c r="G35" s="595">
        <v>19200</v>
      </c>
      <c r="H35" s="596"/>
      <c r="I35" s="595">
        <v>59400</v>
      </c>
      <c r="J35" s="596"/>
      <c r="K35" s="750">
        <v>48000</v>
      </c>
      <c r="L35" s="595">
        <v>12000</v>
      </c>
      <c r="M35" s="342">
        <v>1</v>
      </c>
      <c r="N35" s="346">
        <f>C59*30</f>
        <v>25080</v>
      </c>
      <c r="O35" s="346">
        <f>D59*30</f>
        <v>22680</v>
      </c>
      <c r="P35" s="342">
        <v>1</v>
      </c>
      <c r="Q35" s="423">
        <f>G35+K35+L35+N35</f>
        <v>104280</v>
      </c>
      <c r="R35" s="356">
        <f>I35+K35+L35+O35</f>
        <v>142080</v>
      </c>
    </row>
    <row r="36" spans="1:18" ht="13.5">
      <c r="A36" s="623"/>
      <c r="B36" s="623"/>
      <c r="C36" s="623"/>
      <c r="D36" s="623"/>
      <c r="E36" s="606" t="s">
        <v>15</v>
      </c>
      <c r="F36" s="597"/>
      <c r="G36" s="595"/>
      <c r="H36" s="596"/>
      <c r="I36" s="595"/>
      <c r="J36" s="596"/>
      <c r="K36" s="750"/>
      <c r="L36" s="595"/>
      <c r="M36" s="273">
        <v>2</v>
      </c>
      <c r="N36" s="307">
        <f>C61*30</f>
        <v>27300</v>
      </c>
      <c r="O36" s="305">
        <f>D61*30</f>
        <v>24840</v>
      </c>
      <c r="P36" s="273">
        <v>2</v>
      </c>
      <c r="Q36" s="307">
        <f>G35+K35+L35+N36</f>
        <v>106500</v>
      </c>
      <c r="R36" s="307">
        <f>I35+K35+L35+O36</f>
        <v>144240</v>
      </c>
    </row>
    <row r="37" spans="1:18" ht="13.5">
      <c r="A37" s="623"/>
      <c r="B37" s="623"/>
      <c r="C37" s="623"/>
      <c r="D37" s="623"/>
      <c r="E37" s="608"/>
      <c r="F37" s="598"/>
      <c r="G37" s="595"/>
      <c r="H37" s="596"/>
      <c r="I37" s="595"/>
      <c r="J37" s="596"/>
      <c r="K37" s="750"/>
      <c r="L37" s="595"/>
      <c r="M37" s="431">
        <v>3</v>
      </c>
      <c r="N37" s="348">
        <f>C63*30</f>
        <v>29220</v>
      </c>
      <c r="O37" s="348">
        <f>D63*30</f>
        <v>26700</v>
      </c>
      <c r="P37" s="431">
        <v>3</v>
      </c>
      <c r="Q37" s="348">
        <f>G35+K35+L35+N37</f>
        <v>108420</v>
      </c>
      <c r="R37" s="348">
        <f>I35+K35+L35+O37</f>
        <v>146100</v>
      </c>
    </row>
    <row r="38" spans="1:18" ht="14.25" customHeight="1">
      <c r="A38" s="623"/>
      <c r="B38" s="623"/>
      <c r="C38" s="623"/>
      <c r="D38" s="623"/>
      <c r="E38" s="608"/>
      <c r="F38" s="598"/>
      <c r="G38" s="595"/>
      <c r="H38" s="596"/>
      <c r="I38" s="595"/>
      <c r="J38" s="596"/>
      <c r="K38" s="750"/>
      <c r="L38" s="605"/>
      <c r="M38" s="273">
        <v>4</v>
      </c>
      <c r="N38" s="307">
        <f>C65*30</f>
        <v>30900</v>
      </c>
      <c r="O38" s="307">
        <f>D65*30</f>
        <v>28380</v>
      </c>
      <c r="P38" s="273">
        <v>4</v>
      </c>
      <c r="Q38" s="307">
        <f>G35+K35+L35+N38</f>
        <v>110100</v>
      </c>
      <c r="R38" s="307">
        <f>I35+K35+L35+O38</f>
        <v>147780</v>
      </c>
    </row>
    <row r="39" spans="1:18" ht="15" customHeight="1">
      <c r="A39" s="623"/>
      <c r="B39" s="623"/>
      <c r="C39" s="623"/>
      <c r="D39" s="623"/>
      <c r="E39" s="610"/>
      <c r="F39" s="620"/>
      <c r="G39" s="739" t="s">
        <v>53</v>
      </c>
      <c r="H39" s="740"/>
      <c r="I39" s="739" t="s">
        <v>499</v>
      </c>
      <c r="J39" s="740"/>
      <c r="K39" s="333" t="s">
        <v>498</v>
      </c>
      <c r="L39" s="332" t="s">
        <v>61</v>
      </c>
      <c r="M39" s="424">
        <v>5</v>
      </c>
      <c r="N39" s="393">
        <f>C67*30</f>
        <v>32550</v>
      </c>
      <c r="O39" s="393">
        <f>D67*30</f>
        <v>30090</v>
      </c>
      <c r="P39" s="424">
        <v>5</v>
      </c>
      <c r="Q39" s="393">
        <f>G35+K35+L35+N39</f>
        <v>111750</v>
      </c>
      <c r="R39" s="393">
        <f>I35+K35+L35+O39</f>
        <v>149490</v>
      </c>
    </row>
    <row r="40" spans="1:18" ht="15" customHeight="1">
      <c r="A40" s="428"/>
      <c r="B40" s="426"/>
      <c r="C40" s="426"/>
      <c r="D40" s="426"/>
      <c r="E40" s="426"/>
      <c r="F40" s="426"/>
      <c r="G40" s="426"/>
      <c r="H40" s="427"/>
      <c r="I40" s="427"/>
      <c r="J40" s="158"/>
      <c r="K40" s="410"/>
      <c r="L40" s="410"/>
      <c r="M40" s="404"/>
      <c r="N40" s="411"/>
      <c r="O40" s="408"/>
      <c r="P40" s="114"/>
      <c r="Q40" s="408"/>
      <c r="R40" s="409"/>
    </row>
    <row r="41" spans="1:18" ht="15" customHeight="1">
      <c r="A41" s="429" t="s">
        <v>500</v>
      </c>
      <c r="B41" s="425"/>
      <c r="C41" s="425"/>
      <c r="D41" s="425"/>
      <c r="E41" s="425"/>
      <c r="F41" s="425"/>
      <c r="G41" s="425"/>
      <c r="H41" s="158"/>
      <c r="I41" s="158"/>
      <c r="J41" s="158"/>
      <c r="K41" s="158"/>
      <c r="L41" s="158"/>
      <c r="M41" s="114"/>
      <c r="N41" s="408"/>
      <c r="O41" s="408"/>
      <c r="P41" s="114"/>
      <c r="Q41" s="408"/>
      <c r="R41" s="409"/>
    </row>
    <row r="42" spans="1:18" ht="15" customHeight="1">
      <c r="A42" s="429"/>
      <c r="B42" s="425"/>
      <c r="C42" s="425"/>
      <c r="D42" s="425"/>
      <c r="E42" s="425"/>
      <c r="F42" s="425"/>
      <c r="G42" s="425"/>
      <c r="H42" s="158"/>
      <c r="I42" s="158"/>
      <c r="J42" s="158"/>
      <c r="K42" s="158"/>
      <c r="L42" s="158"/>
      <c r="M42" s="114"/>
      <c r="N42" s="408"/>
      <c r="O42" s="408"/>
      <c r="P42" s="114"/>
      <c r="Q42" s="408"/>
      <c r="R42" s="409"/>
    </row>
    <row r="43" spans="1:18" ht="15" customHeight="1">
      <c r="A43" s="429"/>
      <c r="B43" s="425"/>
      <c r="C43" s="425"/>
      <c r="D43" s="425"/>
      <c r="E43" s="425"/>
      <c r="F43" s="425"/>
      <c r="G43" s="425"/>
      <c r="H43" s="158"/>
      <c r="I43" s="158"/>
      <c r="J43" s="158"/>
      <c r="K43" s="158"/>
      <c r="L43" s="158"/>
      <c r="M43" s="114"/>
      <c r="N43" s="408"/>
      <c r="O43" s="408"/>
      <c r="P43" s="114"/>
      <c r="Q43" s="408"/>
      <c r="R43" s="409"/>
    </row>
    <row r="44" spans="1:18" ht="15" customHeight="1">
      <c r="A44" s="429"/>
      <c r="B44" s="425"/>
      <c r="C44" s="425"/>
      <c r="D44" s="425"/>
      <c r="E44" s="425"/>
      <c r="F44" s="425"/>
      <c r="G44" s="425"/>
      <c r="H44" s="158"/>
      <c r="I44" s="158"/>
      <c r="J44" s="158"/>
      <c r="K44" s="158"/>
      <c r="L44" s="158"/>
      <c r="M44" s="114"/>
      <c r="N44" s="408"/>
      <c r="O44" s="408"/>
      <c r="P44" s="114"/>
      <c r="Q44" s="408"/>
      <c r="R44" s="409"/>
    </row>
    <row r="45" spans="1:18" ht="15" customHeight="1">
      <c r="A45" s="429"/>
      <c r="B45" s="425"/>
      <c r="C45" s="425"/>
      <c r="D45" s="425"/>
      <c r="E45" s="425"/>
      <c r="F45" s="425"/>
      <c r="G45" s="425"/>
      <c r="H45" s="158"/>
      <c r="I45" s="158"/>
      <c r="J45" s="158"/>
      <c r="K45" s="158"/>
      <c r="L45" s="158"/>
      <c r="M45" s="114"/>
      <c r="N45" s="408"/>
      <c r="O45" s="408"/>
      <c r="P45" s="114"/>
      <c r="Q45" s="408"/>
      <c r="R45" s="409"/>
    </row>
    <row r="46" spans="1:18" ht="15" customHeight="1">
      <c r="A46" s="429"/>
      <c r="B46" s="425"/>
      <c r="C46" s="425"/>
      <c r="D46" s="425"/>
      <c r="E46" s="425"/>
      <c r="F46" s="425"/>
      <c r="G46" s="425"/>
      <c r="H46" s="158"/>
      <c r="I46" s="158"/>
      <c r="J46" s="158"/>
      <c r="K46" s="158"/>
      <c r="L46" s="158"/>
      <c r="M46" s="114"/>
      <c r="N46" s="408"/>
      <c r="O46" s="408"/>
      <c r="P46" s="114"/>
      <c r="Q46" s="408"/>
      <c r="R46" s="409"/>
    </row>
    <row r="47" spans="1:18" ht="15" customHeight="1">
      <c r="A47" s="425"/>
      <c r="B47" s="425"/>
      <c r="C47" s="425"/>
      <c r="D47" s="425"/>
      <c r="E47" s="425"/>
      <c r="F47" s="425"/>
      <c r="G47" s="425"/>
      <c r="H47" s="158"/>
      <c r="I47" s="158"/>
      <c r="J47" s="158"/>
      <c r="K47" s="158"/>
      <c r="L47" s="158"/>
      <c r="M47" s="114"/>
      <c r="N47" s="408"/>
      <c r="O47" s="408"/>
      <c r="P47" s="114"/>
      <c r="Q47" s="408"/>
      <c r="R47" s="409"/>
    </row>
    <row r="48" spans="1:18" ht="15" customHeight="1">
      <c r="A48" s="425"/>
      <c r="B48" s="425"/>
      <c r="C48" s="425"/>
      <c r="D48" s="425"/>
      <c r="E48" s="425"/>
      <c r="F48" s="425"/>
      <c r="G48" s="425"/>
      <c r="H48" s="158"/>
      <c r="I48" s="158"/>
      <c r="J48" s="158"/>
      <c r="K48" s="158"/>
      <c r="L48" s="158"/>
      <c r="M48" s="114"/>
      <c r="N48" s="408"/>
      <c r="O48" s="408"/>
      <c r="P48" s="114"/>
      <c r="Q48" s="408"/>
      <c r="R48" s="409"/>
    </row>
    <row r="49" spans="1:18" ht="15" customHeight="1">
      <c r="A49" s="425"/>
      <c r="B49" s="425"/>
      <c r="C49" s="425"/>
      <c r="D49" s="425"/>
      <c r="E49" s="425"/>
      <c r="F49" s="425"/>
      <c r="G49" s="425"/>
      <c r="H49" s="158"/>
      <c r="I49" s="158"/>
      <c r="J49" s="158"/>
      <c r="K49" s="158"/>
      <c r="L49" s="158"/>
      <c r="M49" s="114"/>
      <c r="N49" s="408"/>
      <c r="O49" s="408"/>
      <c r="P49" s="114"/>
      <c r="Q49" s="408"/>
      <c r="R49" s="409"/>
    </row>
    <row r="50" spans="1:18" ht="15" customHeight="1">
      <c r="A50" s="425"/>
      <c r="B50" s="425"/>
      <c r="C50" s="425"/>
      <c r="D50" s="425"/>
      <c r="E50" s="425"/>
      <c r="F50" s="425"/>
      <c r="G50" s="425"/>
      <c r="H50" s="158"/>
      <c r="I50" s="158"/>
      <c r="J50" s="158"/>
      <c r="K50" s="158"/>
      <c r="L50" s="158"/>
      <c r="M50" s="114"/>
      <c r="N50" s="408"/>
      <c r="O50" s="408"/>
      <c r="P50" s="114"/>
      <c r="Q50" s="408"/>
      <c r="R50" s="409"/>
    </row>
    <row r="51" spans="1:18" ht="15" customHeight="1">
      <c r="A51" s="425"/>
      <c r="B51" s="425"/>
      <c r="C51" s="425"/>
      <c r="D51" s="425"/>
      <c r="E51" s="425"/>
      <c r="F51" s="425"/>
      <c r="G51" s="425"/>
      <c r="H51" s="158"/>
      <c r="I51" s="158"/>
      <c r="J51" s="158"/>
      <c r="K51" s="158"/>
      <c r="L51" s="158"/>
      <c r="M51" s="114"/>
      <c r="N51" s="408"/>
      <c r="O51" s="408"/>
      <c r="P51" s="114"/>
      <c r="Q51" s="408"/>
      <c r="R51" s="409"/>
    </row>
    <row r="52" spans="1:18" ht="15" customHeight="1">
      <c r="A52" s="425"/>
      <c r="B52" s="425"/>
      <c r="C52" s="425"/>
      <c r="D52" s="425"/>
      <c r="E52" s="425"/>
      <c r="F52" s="425"/>
      <c r="G52" s="425"/>
      <c r="H52" s="158"/>
      <c r="I52" s="158"/>
      <c r="J52" s="158"/>
      <c r="K52" s="158"/>
      <c r="L52" s="158"/>
      <c r="M52" s="114"/>
      <c r="N52" s="408"/>
      <c r="O52" s="408"/>
      <c r="P52" s="114"/>
      <c r="Q52" s="408"/>
      <c r="R52" s="409"/>
    </row>
    <row r="53" spans="1:18" ht="15" customHeight="1">
      <c r="A53" s="425"/>
      <c r="B53" s="425"/>
      <c r="C53" s="425"/>
      <c r="D53" s="425"/>
      <c r="E53" s="425"/>
      <c r="F53" s="425"/>
      <c r="G53" s="425"/>
      <c r="H53" s="158"/>
      <c r="I53" s="158"/>
      <c r="J53" s="158"/>
      <c r="K53" s="158"/>
      <c r="L53" s="158"/>
      <c r="M53" s="114"/>
      <c r="N53" s="408"/>
      <c r="O53" s="408"/>
      <c r="P53" s="114"/>
      <c r="Q53" s="408"/>
      <c r="R53" s="409"/>
    </row>
    <row r="54" spans="11:18" ht="15" customHeight="1">
      <c r="K54" s="886" t="s">
        <v>462</v>
      </c>
      <c r="L54" s="886"/>
      <c r="M54" s="886"/>
      <c r="N54" s="886"/>
      <c r="O54" s="315"/>
      <c r="P54" s="345"/>
      <c r="Q54" s="345"/>
      <c r="R54" s="345"/>
    </row>
    <row r="55" spans="1:18" ht="14.25" customHeight="1">
      <c r="A55" s="651" t="s">
        <v>206</v>
      </c>
      <c r="B55" s="651"/>
      <c r="C55" s="651"/>
      <c r="D55" s="651"/>
      <c r="E55" s="120"/>
      <c r="F55" s="839" t="s">
        <v>485</v>
      </c>
      <c r="G55" s="668"/>
      <c r="H55" s="668"/>
      <c r="I55" s="840"/>
      <c r="J55" s="120"/>
      <c r="K55" s="841" t="s">
        <v>341</v>
      </c>
      <c r="L55" s="841"/>
      <c r="M55" s="654" t="s">
        <v>477</v>
      </c>
      <c r="N55" s="654"/>
      <c r="O55" s="654"/>
      <c r="P55" s="836" t="s">
        <v>323</v>
      </c>
      <c r="Q55" s="836"/>
      <c r="R55" s="836"/>
    </row>
    <row r="56" spans="1:18" ht="14.25" customHeight="1">
      <c r="A56" s="651"/>
      <c r="B56" s="651"/>
      <c r="C56" s="651"/>
      <c r="D56" s="651"/>
      <c r="E56" s="120"/>
      <c r="F56" s="651" t="s">
        <v>42</v>
      </c>
      <c r="G56" s="651"/>
      <c r="H56" s="670" t="s">
        <v>208</v>
      </c>
      <c r="I56" s="670"/>
      <c r="J56" s="120"/>
      <c r="K56" s="874" t="s">
        <v>336</v>
      </c>
      <c r="L56" s="874"/>
      <c r="M56" s="874" t="s">
        <v>334</v>
      </c>
      <c r="N56" s="874"/>
      <c r="O56" s="874"/>
      <c r="P56" s="885" t="s">
        <v>429</v>
      </c>
      <c r="Q56" s="885"/>
      <c r="R56" s="885"/>
    </row>
    <row r="57" spans="1:18" ht="14.25" customHeight="1">
      <c r="A57" s="626" t="s">
        <v>376</v>
      </c>
      <c r="B57" s="626"/>
      <c r="C57" s="626" t="s">
        <v>34</v>
      </c>
      <c r="D57" s="626" t="s">
        <v>18</v>
      </c>
      <c r="E57" s="105"/>
      <c r="F57" s="670" t="s">
        <v>188</v>
      </c>
      <c r="G57" s="670"/>
      <c r="H57" s="670" t="s">
        <v>188</v>
      </c>
      <c r="I57" s="670"/>
      <c r="J57" s="166"/>
      <c r="K57" s="655" t="s">
        <v>335</v>
      </c>
      <c r="L57" s="655"/>
      <c r="M57" s="655" t="s">
        <v>337</v>
      </c>
      <c r="N57" s="655"/>
      <c r="O57" s="655"/>
      <c r="P57" s="835" t="s">
        <v>486</v>
      </c>
      <c r="Q57" s="835"/>
      <c r="R57" s="835"/>
    </row>
    <row r="58" spans="1:18" ht="13.5">
      <c r="A58" s="626"/>
      <c r="B58" s="626"/>
      <c r="C58" s="626"/>
      <c r="D58" s="626"/>
      <c r="E58" s="105"/>
      <c r="F58" s="670" t="s">
        <v>249</v>
      </c>
      <c r="G58" s="670"/>
      <c r="H58" s="670" t="s">
        <v>248</v>
      </c>
      <c r="I58" s="670"/>
      <c r="J58" s="139"/>
      <c r="K58" s="874" t="s">
        <v>463</v>
      </c>
      <c r="L58" s="874"/>
      <c r="M58" s="874" t="s">
        <v>338</v>
      </c>
      <c r="N58" s="874"/>
      <c r="O58" s="874"/>
      <c r="P58" s="874" t="s">
        <v>464</v>
      </c>
      <c r="Q58" s="874"/>
      <c r="R58" s="874"/>
    </row>
    <row r="59" spans="1:18" ht="14.25" customHeight="1">
      <c r="A59" s="664" t="s">
        <v>377</v>
      </c>
      <c r="B59" s="664"/>
      <c r="C59" s="665">
        <v>836</v>
      </c>
      <c r="D59" s="665">
        <v>756</v>
      </c>
      <c r="E59" s="105"/>
      <c r="F59" s="833" t="s">
        <v>247</v>
      </c>
      <c r="G59" s="833"/>
      <c r="H59" s="833"/>
      <c r="I59" s="833"/>
      <c r="J59" s="139"/>
      <c r="K59" s="807" t="s">
        <v>116</v>
      </c>
      <c r="L59" s="807"/>
      <c r="M59" s="810" t="s">
        <v>353</v>
      </c>
      <c r="N59" s="810"/>
      <c r="O59" s="810"/>
      <c r="P59" s="807" t="s">
        <v>355</v>
      </c>
      <c r="Q59" s="807"/>
      <c r="R59" s="807"/>
    </row>
    <row r="60" spans="1:18" ht="14.25" customHeight="1">
      <c r="A60" s="664"/>
      <c r="B60" s="664"/>
      <c r="C60" s="665"/>
      <c r="D60" s="665"/>
      <c r="E60" s="105"/>
      <c r="F60" s="834"/>
      <c r="G60" s="834"/>
      <c r="H60" s="834"/>
      <c r="I60" s="834"/>
      <c r="J60" s="119"/>
      <c r="K60" s="874" t="s">
        <v>428</v>
      </c>
      <c r="L60" s="874"/>
      <c r="M60" s="874" t="s">
        <v>354</v>
      </c>
      <c r="N60" s="874"/>
      <c r="O60" s="874"/>
      <c r="P60" s="874" t="s">
        <v>356</v>
      </c>
      <c r="Q60" s="874"/>
      <c r="R60" s="874"/>
    </row>
    <row r="61" spans="1:18" ht="14.25" customHeight="1">
      <c r="A61" s="664" t="s">
        <v>378</v>
      </c>
      <c r="B61" s="664"/>
      <c r="C61" s="665">
        <v>910</v>
      </c>
      <c r="D61" s="665">
        <v>828</v>
      </c>
      <c r="E61" s="105"/>
      <c r="F61" s="670" t="s">
        <v>149</v>
      </c>
      <c r="G61" s="670"/>
      <c r="H61" s="670"/>
      <c r="I61" s="670"/>
      <c r="J61" s="119"/>
      <c r="K61" s="807" t="s">
        <v>214</v>
      </c>
      <c r="L61" s="807"/>
      <c r="M61" s="810" t="s">
        <v>245</v>
      </c>
      <c r="N61" s="810"/>
      <c r="O61" s="810"/>
      <c r="P61" s="881"/>
      <c r="Q61" s="882"/>
      <c r="R61" s="882"/>
    </row>
    <row r="62" spans="1:18" ht="14.25" customHeight="1">
      <c r="A62" s="664"/>
      <c r="B62" s="664"/>
      <c r="C62" s="665"/>
      <c r="D62" s="665"/>
      <c r="E62" s="105"/>
      <c r="F62" s="670" t="s">
        <v>150</v>
      </c>
      <c r="G62" s="670"/>
      <c r="H62" s="670" t="s">
        <v>250</v>
      </c>
      <c r="I62" s="670"/>
      <c r="J62" s="119"/>
      <c r="K62" s="874" t="s">
        <v>217</v>
      </c>
      <c r="L62" s="874"/>
      <c r="M62" s="874" t="s">
        <v>246</v>
      </c>
      <c r="N62" s="874"/>
      <c r="O62" s="874"/>
      <c r="P62" s="883"/>
      <c r="Q62" s="884"/>
      <c r="R62" s="884"/>
    </row>
    <row r="63" spans="1:18" ht="16.5" customHeight="1">
      <c r="A63" s="664" t="s">
        <v>379</v>
      </c>
      <c r="B63" s="664"/>
      <c r="C63" s="665">
        <v>974</v>
      </c>
      <c r="D63" s="665">
        <v>890</v>
      </c>
      <c r="E63" s="105"/>
      <c r="F63" s="670" t="s">
        <v>151</v>
      </c>
      <c r="G63" s="670"/>
      <c r="H63" s="670" t="s">
        <v>251</v>
      </c>
      <c r="I63" s="670"/>
      <c r="J63" s="139"/>
      <c r="K63" s="394" t="s">
        <v>465</v>
      </c>
      <c r="L63" s="394"/>
      <c r="M63" s="394"/>
      <c r="N63" s="394"/>
      <c r="O63" s="394"/>
      <c r="P63" s="818"/>
      <c r="Q63" s="819"/>
      <c r="R63" s="880"/>
    </row>
    <row r="64" spans="1:18" ht="14.25" customHeight="1">
      <c r="A64" s="664"/>
      <c r="B64" s="664"/>
      <c r="C64" s="665"/>
      <c r="D64" s="665"/>
      <c r="E64" s="105"/>
      <c r="F64" s="775" t="s">
        <v>152</v>
      </c>
      <c r="G64" s="775"/>
      <c r="H64" s="670" t="s">
        <v>252</v>
      </c>
      <c r="I64" s="670"/>
      <c r="J64" s="139"/>
      <c r="K64" s="820" t="s">
        <v>394</v>
      </c>
      <c r="L64" s="820"/>
      <c r="M64" s="820"/>
      <c r="N64" s="820"/>
      <c r="O64" s="820"/>
      <c r="P64" s="820"/>
      <c r="Q64" s="820"/>
      <c r="R64" s="820"/>
    </row>
    <row r="65" spans="1:18" ht="14.25" customHeight="1">
      <c r="A65" s="664" t="s">
        <v>380</v>
      </c>
      <c r="B65" s="664"/>
      <c r="C65" s="665">
        <v>1030</v>
      </c>
      <c r="D65" s="665">
        <v>946</v>
      </c>
      <c r="E65" s="105"/>
      <c r="F65" s="821" t="s">
        <v>153</v>
      </c>
      <c r="G65" s="777"/>
      <c r="H65" s="780" t="s">
        <v>253</v>
      </c>
      <c r="I65" s="824"/>
      <c r="J65" s="119"/>
      <c r="K65" s="655" t="s">
        <v>501</v>
      </c>
      <c r="L65" s="534"/>
      <c r="M65" s="655" t="s">
        <v>161</v>
      </c>
      <c r="N65" s="655"/>
      <c r="O65" s="655"/>
      <c r="P65" s="536" t="s">
        <v>128</v>
      </c>
      <c r="Q65" s="655"/>
      <c r="R65" s="655"/>
    </row>
    <row r="66" spans="1:18" ht="15" customHeight="1">
      <c r="A66" s="664"/>
      <c r="B66" s="664"/>
      <c r="C66" s="665"/>
      <c r="D66" s="665"/>
      <c r="E66" s="105"/>
      <c r="F66" s="822"/>
      <c r="G66" s="823"/>
      <c r="H66" s="825"/>
      <c r="I66" s="826"/>
      <c r="J66" s="119"/>
      <c r="K66" s="874" t="s">
        <v>502</v>
      </c>
      <c r="L66" s="875"/>
      <c r="M66" s="874" t="s">
        <v>431</v>
      </c>
      <c r="N66" s="874"/>
      <c r="O66" s="874"/>
      <c r="P66" s="688" t="s">
        <v>468</v>
      </c>
      <c r="Q66" s="688"/>
      <c r="R66" s="688"/>
    </row>
    <row r="67" spans="1:18" ht="14.25" customHeight="1">
      <c r="A67" s="664" t="s">
        <v>381</v>
      </c>
      <c r="B67" s="664"/>
      <c r="C67" s="665">
        <v>1085</v>
      </c>
      <c r="D67" s="665">
        <v>1003</v>
      </c>
      <c r="E67" s="105"/>
      <c r="J67" s="166"/>
      <c r="K67" s="655" t="s">
        <v>172</v>
      </c>
      <c r="L67" s="534"/>
      <c r="M67" s="655" t="s">
        <v>349</v>
      </c>
      <c r="N67" s="655"/>
      <c r="O67" s="655"/>
      <c r="P67" s="879" t="s">
        <v>467</v>
      </c>
      <c r="Q67" s="874"/>
      <c r="R67" s="874"/>
    </row>
    <row r="68" spans="1:18" ht="17.25" customHeight="1">
      <c r="A68" s="664"/>
      <c r="B68" s="664"/>
      <c r="C68" s="665"/>
      <c r="D68" s="665"/>
      <c r="E68" s="105"/>
      <c r="F68" s="655" t="s">
        <v>359</v>
      </c>
      <c r="G68" s="655"/>
      <c r="H68" s="655"/>
      <c r="I68" s="655"/>
      <c r="J68" s="166"/>
      <c r="K68" s="874" t="s">
        <v>427</v>
      </c>
      <c r="L68" s="875"/>
      <c r="M68" s="874" t="s">
        <v>350</v>
      </c>
      <c r="N68" s="874"/>
      <c r="O68" s="874"/>
      <c r="P68" s="816" t="s">
        <v>365</v>
      </c>
      <c r="Q68" s="816"/>
      <c r="R68" s="816"/>
    </row>
    <row r="69" spans="2:18" ht="14.25" customHeight="1">
      <c r="B69" s="100"/>
      <c r="E69" s="105"/>
      <c r="F69" s="874" t="s">
        <v>360</v>
      </c>
      <c r="G69" s="874"/>
      <c r="H69" s="874"/>
      <c r="I69" s="874"/>
      <c r="J69" s="166"/>
      <c r="K69" s="655" t="s">
        <v>361</v>
      </c>
      <c r="L69" s="534"/>
      <c r="M69" s="655" t="s">
        <v>342</v>
      </c>
      <c r="N69" s="655"/>
      <c r="O69" s="655"/>
      <c r="P69" s="879" t="s">
        <v>366</v>
      </c>
      <c r="Q69" s="874"/>
      <c r="R69" s="874"/>
    </row>
    <row r="70" spans="2:18" ht="14.25" customHeight="1">
      <c r="B70" s="100"/>
      <c r="C70" s="100"/>
      <c r="D70" s="100"/>
      <c r="E70" s="105"/>
      <c r="F70" s="811" t="s">
        <v>372</v>
      </c>
      <c r="G70" s="811"/>
      <c r="H70" s="811"/>
      <c r="I70" s="811"/>
      <c r="J70" s="166"/>
      <c r="K70" s="874" t="s">
        <v>430</v>
      </c>
      <c r="L70" s="875"/>
      <c r="M70" s="688" t="s">
        <v>343</v>
      </c>
      <c r="N70" s="688"/>
      <c r="O70" s="688"/>
      <c r="P70" s="655" t="s">
        <v>163</v>
      </c>
      <c r="Q70" s="655"/>
      <c r="R70" s="655"/>
    </row>
    <row r="71" spans="2:18" ht="18" customHeight="1">
      <c r="B71" s="100"/>
      <c r="C71" s="100"/>
      <c r="D71" s="100"/>
      <c r="E71" s="105"/>
      <c r="F71" s="812"/>
      <c r="G71" s="812"/>
      <c r="H71" s="812"/>
      <c r="I71" s="812"/>
      <c r="J71" s="166"/>
      <c r="K71" s="655" t="s">
        <v>488</v>
      </c>
      <c r="L71" s="655"/>
      <c r="M71" s="874" t="s">
        <v>344</v>
      </c>
      <c r="N71" s="874"/>
      <c r="O71" s="874"/>
      <c r="P71" s="877" t="s">
        <v>432</v>
      </c>
      <c r="Q71" s="878"/>
      <c r="R71" s="878"/>
    </row>
    <row r="72" spans="2:18" ht="15" customHeight="1">
      <c r="B72" s="100"/>
      <c r="C72" s="100"/>
      <c r="D72" s="100"/>
      <c r="E72" s="100"/>
      <c r="F72" s="809" t="s">
        <v>232</v>
      </c>
      <c r="G72" s="809"/>
      <c r="H72" s="809"/>
      <c r="I72" s="809"/>
      <c r="J72" s="166"/>
      <c r="K72" s="688" t="s">
        <v>345</v>
      </c>
      <c r="L72" s="688"/>
      <c r="M72" s="807" t="s">
        <v>363</v>
      </c>
      <c r="N72" s="807"/>
      <c r="O72" s="807"/>
      <c r="P72" s="810" t="s">
        <v>481</v>
      </c>
      <c r="Q72" s="810"/>
      <c r="R72" s="810"/>
    </row>
    <row r="73" spans="2:18" ht="14.25" customHeight="1">
      <c r="B73" s="100"/>
      <c r="C73" s="100"/>
      <c r="D73" s="100"/>
      <c r="E73" s="100"/>
      <c r="F73" s="636" t="s">
        <v>367</v>
      </c>
      <c r="G73" s="636"/>
      <c r="H73" s="636"/>
      <c r="I73" s="636"/>
      <c r="J73" s="166"/>
      <c r="K73" s="874" t="s">
        <v>346</v>
      </c>
      <c r="L73" s="875"/>
      <c r="M73" s="874" t="s">
        <v>364</v>
      </c>
      <c r="N73" s="874"/>
      <c r="O73" s="874"/>
      <c r="P73" s="874" t="s">
        <v>482</v>
      </c>
      <c r="Q73" s="874"/>
      <c r="R73" s="874"/>
    </row>
    <row r="74" spans="2:18" ht="14.25" customHeight="1">
      <c r="B74" s="100"/>
      <c r="C74" s="100"/>
      <c r="D74" s="100"/>
      <c r="E74" s="100"/>
      <c r="F74" s="636" t="s">
        <v>368</v>
      </c>
      <c r="G74" s="636"/>
      <c r="H74" s="636"/>
      <c r="I74" s="636"/>
      <c r="J74" s="166"/>
      <c r="K74" s="807" t="s">
        <v>347</v>
      </c>
      <c r="L74" s="807"/>
      <c r="M74" s="807" t="s">
        <v>183</v>
      </c>
      <c r="N74" s="807"/>
      <c r="O74" s="807"/>
      <c r="P74" s="655" t="s">
        <v>184</v>
      </c>
      <c r="Q74" s="655"/>
      <c r="R74" s="655"/>
    </row>
    <row r="75" spans="2:18" ht="14.25" customHeight="1">
      <c r="B75" s="100"/>
      <c r="C75" s="100"/>
      <c r="D75" s="100"/>
      <c r="E75" s="100"/>
      <c r="F75" s="636" t="s">
        <v>369</v>
      </c>
      <c r="G75" s="636"/>
      <c r="H75" s="636"/>
      <c r="I75" s="636"/>
      <c r="J75" s="166"/>
      <c r="K75" s="874" t="s">
        <v>348</v>
      </c>
      <c r="L75" s="875"/>
      <c r="M75" s="876" t="s">
        <v>445</v>
      </c>
      <c r="N75" s="876"/>
      <c r="O75" s="876"/>
      <c r="P75" s="688" t="s">
        <v>446</v>
      </c>
      <c r="Q75" s="688"/>
      <c r="R75" s="688"/>
    </row>
    <row r="76" spans="2:18" ht="14.25" customHeight="1">
      <c r="B76" s="100"/>
      <c r="C76" s="100"/>
      <c r="D76" s="100"/>
      <c r="E76" s="100"/>
      <c r="F76" s="870" t="s">
        <v>370</v>
      </c>
      <c r="G76" s="870"/>
      <c r="H76" s="870"/>
      <c r="I76" s="870"/>
      <c r="J76" s="166"/>
      <c r="K76" s="655" t="s">
        <v>362</v>
      </c>
      <c r="L76" s="655"/>
      <c r="M76" s="688" t="s">
        <v>357</v>
      </c>
      <c r="N76" s="688"/>
      <c r="O76" s="688"/>
      <c r="P76" s="871" t="s">
        <v>447</v>
      </c>
      <c r="Q76" s="872"/>
      <c r="R76" s="873"/>
    </row>
    <row r="77" spans="2:18" ht="14.25" customHeight="1">
      <c r="B77" s="100"/>
      <c r="C77" s="100"/>
      <c r="D77" s="100"/>
      <c r="E77" s="100"/>
      <c r="F77" s="802" t="s">
        <v>371</v>
      </c>
      <c r="G77" s="803"/>
      <c r="H77" s="803"/>
      <c r="I77" s="804"/>
      <c r="J77" s="1"/>
      <c r="K77" s="874" t="s">
        <v>466</v>
      </c>
      <c r="L77" s="875"/>
      <c r="M77" s="874" t="s">
        <v>358</v>
      </c>
      <c r="N77" s="874"/>
      <c r="O77" s="874"/>
      <c r="P77" s="871" t="s">
        <v>448</v>
      </c>
      <c r="Q77" s="872"/>
      <c r="R77" s="873"/>
    </row>
    <row r="78" spans="2:18" ht="14.25" customHeight="1">
      <c r="B78" s="156"/>
      <c r="C78" s="156"/>
      <c r="D78" s="156"/>
      <c r="E78" s="156"/>
      <c r="F78" s="156"/>
      <c r="G78" s="156"/>
      <c r="H78" s="156"/>
      <c r="I78" s="156"/>
      <c r="J78" s="1"/>
      <c r="K78" s="864"/>
      <c r="L78" s="864"/>
      <c r="M78" s="865"/>
      <c r="N78" s="865"/>
      <c r="O78" s="866"/>
      <c r="P78" s="867" t="s">
        <v>352</v>
      </c>
      <c r="Q78" s="868"/>
      <c r="R78" s="869"/>
    </row>
    <row r="79" spans="11:18" ht="13.5" customHeight="1">
      <c r="K79" s="315"/>
      <c r="L79" s="315"/>
      <c r="M79" s="315"/>
      <c r="N79" s="315"/>
      <c r="O79" s="315"/>
      <c r="P79" s="315"/>
      <c r="Q79" s="315"/>
      <c r="R79" s="315"/>
    </row>
    <row r="80" spans="11:18" ht="13.5" customHeight="1">
      <c r="K80" s="315"/>
      <c r="L80" s="315"/>
      <c r="M80" s="315"/>
      <c r="N80" s="315"/>
      <c r="O80" s="315"/>
      <c r="P80" s="315"/>
      <c r="Q80" s="315"/>
      <c r="R80" s="315"/>
    </row>
    <row r="81" spans="11:18" ht="13.5" customHeight="1">
      <c r="K81" s="315"/>
      <c r="L81" s="315"/>
      <c r="M81" s="315"/>
      <c r="N81" s="315"/>
      <c r="O81" s="315"/>
      <c r="P81" s="315"/>
      <c r="Q81" s="315"/>
      <c r="R81" s="315"/>
    </row>
    <row r="86" spans="3:13" ht="13.5">
      <c r="C86" s="151"/>
      <c r="D86" s="151"/>
      <c r="E86" s="151"/>
      <c r="F86" s="151"/>
      <c r="G86" s="151"/>
      <c r="J86" s="151"/>
      <c r="K86" s="151"/>
      <c r="L86" s="151"/>
      <c r="M86" s="151"/>
    </row>
    <row r="87" spans="3:13" ht="13.5" customHeight="1">
      <c r="C87" s="151"/>
      <c r="D87" s="151"/>
      <c r="E87" s="151"/>
      <c r="F87" s="151"/>
      <c r="G87" s="151"/>
      <c r="J87" s="151"/>
      <c r="K87" s="151"/>
      <c r="L87" s="151"/>
      <c r="M87" s="151"/>
    </row>
    <row r="88" spans="3:13" ht="13.5" customHeight="1">
      <c r="C88" s="151"/>
      <c r="D88" s="151"/>
      <c r="E88" s="151"/>
      <c r="F88" s="151"/>
      <c r="G88" s="151"/>
      <c r="J88" s="151"/>
      <c r="K88" s="151"/>
      <c r="L88" s="151"/>
      <c r="M88" s="151"/>
    </row>
    <row r="89" spans="3:13" ht="13.5" customHeight="1">
      <c r="C89" s="151"/>
      <c r="D89" s="151"/>
      <c r="E89" s="151"/>
      <c r="F89" s="151"/>
      <c r="G89" s="151"/>
      <c r="J89" s="151"/>
      <c r="K89" s="151"/>
      <c r="L89" s="151"/>
      <c r="M89" s="151"/>
    </row>
    <row r="90" spans="3:13" ht="13.5" customHeight="1">
      <c r="C90" s="151"/>
      <c r="D90" s="151"/>
      <c r="E90" s="151"/>
      <c r="F90" s="151"/>
      <c r="G90" s="151"/>
      <c r="J90" s="151"/>
      <c r="K90" s="151"/>
      <c r="L90" s="151"/>
      <c r="M90" s="151"/>
    </row>
    <row r="91" spans="3:13" ht="13.5" customHeight="1">
      <c r="C91" s="151"/>
      <c r="D91" s="151"/>
      <c r="E91" s="151"/>
      <c r="F91" s="151"/>
      <c r="G91" s="151"/>
      <c r="J91" s="151"/>
      <c r="K91" s="151"/>
      <c r="L91" s="151"/>
      <c r="M91" s="151"/>
    </row>
    <row r="92" spans="3:13" ht="14.25" customHeight="1">
      <c r="C92" s="151"/>
      <c r="D92" s="151"/>
      <c r="E92" s="151"/>
      <c r="F92" s="151"/>
      <c r="G92" s="151"/>
      <c r="J92" s="151"/>
      <c r="K92" s="151"/>
      <c r="L92" s="151"/>
      <c r="M92" s="151"/>
    </row>
  </sheetData>
  <sheetProtection/>
  <mergeCells count="172">
    <mergeCell ref="F5:M9"/>
    <mergeCell ref="Q9:R9"/>
    <mergeCell ref="A12:D14"/>
    <mergeCell ref="E12:F14"/>
    <mergeCell ref="K12:K14"/>
    <mergeCell ref="M12:O12"/>
    <mergeCell ref="P12:R13"/>
    <mergeCell ref="G13:H13"/>
    <mergeCell ref="I13:J13"/>
    <mergeCell ref="L13:L14"/>
    <mergeCell ref="G14:H14"/>
    <mergeCell ref="I14:J14"/>
    <mergeCell ref="A15:A34"/>
    <mergeCell ref="E15:F15"/>
    <mergeCell ref="G15:H19"/>
    <mergeCell ref="I15:J18"/>
    <mergeCell ref="E21:F24"/>
    <mergeCell ref="B22:D22"/>
    <mergeCell ref="B23:D23"/>
    <mergeCell ref="B24:D24"/>
    <mergeCell ref="K15:K18"/>
    <mergeCell ref="L15:L18"/>
    <mergeCell ref="E16:F19"/>
    <mergeCell ref="B19:D19"/>
    <mergeCell ref="I19:J19"/>
    <mergeCell ref="E20:F20"/>
    <mergeCell ref="G20:H23"/>
    <mergeCell ref="I20:J23"/>
    <mergeCell ref="K20:K23"/>
    <mergeCell ref="L20:L23"/>
    <mergeCell ref="G24:H24"/>
    <mergeCell ref="I24:J24"/>
    <mergeCell ref="E25:F25"/>
    <mergeCell ref="G25:H28"/>
    <mergeCell ref="I25:J28"/>
    <mergeCell ref="K25:K28"/>
    <mergeCell ref="L25:L28"/>
    <mergeCell ref="E26:F29"/>
    <mergeCell ref="B29:D29"/>
    <mergeCell ref="G29:H29"/>
    <mergeCell ref="I29:J29"/>
    <mergeCell ref="E30:F30"/>
    <mergeCell ref="G30:H33"/>
    <mergeCell ref="I30:J33"/>
    <mergeCell ref="K30:K33"/>
    <mergeCell ref="L30:L33"/>
    <mergeCell ref="E31:F34"/>
    <mergeCell ref="B34:D34"/>
    <mergeCell ref="G34:H34"/>
    <mergeCell ref="I34:J34"/>
    <mergeCell ref="A35:D39"/>
    <mergeCell ref="E35:F35"/>
    <mergeCell ref="G35:H38"/>
    <mergeCell ref="I35:J38"/>
    <mergeCell ref="K35:K38"/>
    <mergeCell ref="L35:L38"/>
    <mergeCell ref="E36:F39"/>
    <mergeCell ref="G39:H39"/>
    <mergeCell ref="I39:J39"/>
    <mergeCell ref="K54:N54"/>
    <mergeCell ref="A55:D56"/>
    <mergeCell ref="F55:I55"/>
    <mergeCell ref="K55:L55"/>
    <mergeCell ref="M55:O55"/>
    <mergeCell ref="P55:R55"/>
    <mergeCell ref="F56:G56"/>
    <mergeCell ref="H56:I56"/>
    <mergeCell ref="K56:L56"/>
    <mergeCell ref="M56:O56"/>
    <mergeCell ref="P56:R56"/>
    <mergeCell ref="A57:B58"/>
    <mergeCell ref="C57:C58"/>
    <mergeCell ref="D57:D58"/>
    <mergeCell ref="F57:G57"/>
    <mergeCell ref="H57:I57"/>
    <mergeCell ref="K57:L57"/>
    <mergeCell ref="M57:O57"/>
    <mergeCell ref="P57:R57"/>
    <mergeCell ref="F58:G58"/>
    <mergeCell ref="H58:I58"/>
    <mergeCell ref="K58:L58"/>
    <mergeCell ref="M58:O58"/>
    <mergeCell ref="P58:R58"/>
    <mergeCell ref="A59:B60"/>
    <mergeCell ref="C59:C60"/>
    <mergeCell ref="D59:D60"/>
    <mergeCell ref="F59:I60"/>
    <mergeCell ref="K59:L59"/>
    <mergeCell ref="M59:O59"/>
    <mergeCell ref="P59:R59"/>
    <mergeCell ref="K60:L60"/>
    <mergeCell ref="M60:O60"/>
    <mergeCell ref="P60:R60"/>
    <mergeCell ref="A61:B62"/>
    <mergeCell ref="C61:C62"/>
    <mergeCell ref="D61:D62"/>
    <mergeCell ref="F61:I61"/>
    <mergeCell ref="K61:L61"/>
    <mergeCell ref="M61:O61"/>
    <mergeCell ref="P61:R62"/>
    <mergeCell ref="F62:G62"/>
    <mergeCell ref="H62:I62"/>
    <mergeCell ref="K62:L62"/>
    <mergeCell ref="M62:O62"/>
    <mergeCell ref="A63:B64"/>
    <mergeCell ref="C63:C64"/>
    <mergeCell ref="D63:D64"/>
    <mergeCell ref="F63:G63"/>
    <mergeCell ref="H63:I63"/>
    <mergeCell ref="P63:R63"/>
    <mergeCell ref="F64:G64"/>
    <mergeCell ref="H64:I64"/>
    <mergeCell ref="K64:R64"/>
    <mergeCell ref="A65:B66"/>
    <mergeCell ref="C65:C66"/>
    <mergeCell ref="D65:D66"/>
    <mergeCell ref="F65:G66"/>
    <mergeCell ref="H65:I66"/>
    <mergeCell ref="K65:L65"/>
    <mergeCell ref="M65:O65"/>
    <mergeCell ref="P65:R65"/>
    <mergeCell ref="K66:L66"/>
    <mergeCell ref="M66:O66"/>
    <mergeCell ref="P66:R66"/>
    <mergeCell ref="A67:B68"/>
    <mergeCell ref="C67:C68"/>
    <mergeCell ref="D67:D68"/>
    <mergeCell ref="K67:L67"/>
    <mergeCell ref="M67:O67"/>
    <mergeCell ref="P67:R67"/>
    <mergeCell ref="F68:I68"/>
    <mergeCell ref="K68:L68"/>
    <mergeCell ref="M68:O68"/>
    <mergeCell ref="P68:R68"/>
    <mergeCell ref="F69:I69"/>
    <mergeCell ref="K69:L69"/>
    <mergeCell ref="M69:O69"/>
    <mergeCell ref="P69:R69"/>
    <mergeCell ref="F70:I71"/>
    <mergeCell ref="K70:L70"/>
    <mergeCell ref="M70:O70"/>
    <mergeCell ref="P70:R70"/>
    <mergeCell ref="K71:L71"/>
    <mergeCell ref="M71:O71"/>
    <mergeCell ref="P71:R71"/>
    <mergeCell ref="F72:I72"/>
    <mergeCell ref="K72:L72"/>
    <mergeCell ref="M72:O72"/>
    <mergeCell ref="P72:R72"/>
    <mergeCell ref="F73:I73"/>
    <mergeCell ref="K73:L73"/>
    <mergeCell ref="M73:O73"/>
    <mergeCell ref="P73:R73"/>
    <mergeCell ref="P77:R77"/>
    <mergeCell ref="F74:I74"/>
    <mergeCell ref="K74:L74"/>
    <mergeCell ref="M74:O74"/>
    <mergeCell ref="P74:R74"/>
    <mergeCell ref="F75:I75"/>
    <mergeCell ref="K75:L75"/>
    <mergeCell ref="M75:O75"/>
    <mergeCell ref="P75:R75"/>
    <mergeCell ref="K78:L78"/>
    <mergeCell ref="M78:O78"/>
    <mergeCell ref="P78:R78"/>
    <mergeCell ref="F76:I76"/>
    <mergeCell ref="K76:L76"/>
    <mergeCell ref="M76:O76"/>
    <mergeCell ref="P76:R76"/>
    <mergeCell ref="F77:I77"/>
    <mergeCell ref="K77:L77"/>
    <mergeCell ref="M77:O77"/>
  </mergeCells>
  <printOptions/>
  <pageMargins left="0.3937007874015748" right="0" top="0.7874015748031497" bottom="0" header="0.11811023622047245" footer="0.5118110236220472"/>
  <pageSetup horizontalDpi="600" verticalDpi="600" orientation="landscape" paperSize="9" scale="82" r:id="rId2"/>
  <rowBreaks count="1" manualBreakCount="1">
    <brk id="46" max="17" man="1"/>
  </rowBreaks>
  <drawing r:id="rId1"/>
</worksheet>
</file>

<file path=xl/worksheets/sheet4.xml><?xml version="1.0" encoding="utf-8"?>
<worksheet xmlns="http://schemas.openxmlformats.org/spreadsheetml/2006/main" xmlns:r="http://schemas.openxmlformats.org/officeDocument/2006/relationships">
  <sheetPr>
    <tabColor rgb="FFFFC000"/>
  </sheetPr>
  <dimension ref="A1:R74"/>
  <sheetViews>
    <sheetView view="pageBreakPreview" zoomScale="85" zoomScaleNormal="85" zoomScaleSheetLayoutView="85" zoomScalePageLayoutView="0" workbookViewId="0" topLeftCell="A4">
      <selection activeCell="P14" sqref="P14:R16"/>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4:18" ht="12" customHeight="1" thickBot="1">
      <c r="D1" s="312"/>
      <c r="G1" s="717" t="s">
        <v>382</v>
      </c>
      <c r="H1" s="718"/>
      <c r="I1" s="717" t="s">
        <v>18</v>
      </c>
      <c r="J1" s="718"/>
      <c r="K1" s="380" t="s">
        <v>19</v>
      </c>
      <c r="L1" s="380" t="s">
        <v>29</v>
      </c>
      <c r="M1" s="380" t="s">
        <v>62</v>
      </c>
      <c r="N1" s="380" t="s">
        <v>329</v>
      </c>
      <c r="O1" s="380" t="s">
        <v>330</v>
      </c>
      <c r="P1" s="380" t="s">
        <v>62</v>
      </c>
      <c r="Q1" s="380" t="s">
        <v>331</v>
      </c>
      <c r="R1" s="383" t="s">
        <v>332</v>
      </c>
    </row>
    <row r="2" spans="3:18" ht="12" customHeight="1">
      <c r="C2" s="694" t="s">
        <v>315</v>
      </c>
      <c r="D2" s="695"/>
      <c r="G2" s="595">
        <v>19200</v>
      </c>
      <c r="H2" s="596"/>
      <c r="I2" s="595">
        <v>59400</v>
      </c>
      <c r="J2" s="596"/>
      <c r="K2" s="750">
        <v>48000</v>
      </c>
      <c r="L2" s="750">
        <v>12000</v>
      </c>
      <c r="M2" s="401">
        <v>1</v>
      </c>
      <c r="N2" s="279">
        <f>C12*30</f>
        <v>50160</v>
      </c>
      <c r="O2" s="382">
        <f>D12*30</f>
        <v>45360</v>
      </c>
      <c r="P2" s="401">
        <v>1</v>
      </c>
      <c r="Q2" s="367">
        <f>G2+K2+L2+N2</f>
        <v>129360</v>
      </c>
      <c r="R2" s="367">
        <f>I2+K2+L2+O2</f>
        <v>164760</v>
      </c>
    </row>
    <row r="3" spans="3:18" ht="12" customHeight="1">
      <c r="C3" s="696"/>
      <c r="D3" s="697"/>
      <c r="G3" s="595"/>
      <c r="H3" s="596"/>
      <c r="I3" s="595"/>
      <c r="J3" s="596"/>
      <c r="K3" s="750"/>
      <c r="L3" s="750"/>
      <c r="M3" s="273">
        <v>2</v>
      </c>
      <c r="N3" s="274">
        <f>C14*30</f>
        <v>54600</v>
      </c>
      <c r="O3" s="275">
        <f>D14*30</f>
        <v>49680</v>
      </c>
      <c r="P3" s="273">
        <v>2</v>
      </c>
      <c r="Q3" s="277">
        <f>G2+K2+L2+N3</f>
        <v>133800</v>
      </c>
      <c r="R3" s="277">
        <f>I2+K2+L2+O3</f>
        <v>169080</v>
      </c>
    </row>
    <row r="4" spans="3:18" ht="12" customHeight="1" thickBot="1">
      <c r="C4" s="698"/>
      <c r="D4" s="699"/>
      <c r="G4" s="595"/>
      <c r="H4" s="596"/>
      <c r="I4" s="595"/>
      <c r="J4" s="596"/>
      <c r="K4" s="750"/>
      <c r="L4" s="750"/>
      <c r="M4" s="400">
        <v>3</v>
      </c>
      <c r="N4" s="284">
        <f>C16*30</f>
        <v>58440</v>
      </c>
      <c r="O4" s="285">
        <f>D16*30</f>
        <v>53400</v>
      </c>
      <c r="P4" s="400">
        <v>3</v>
      </c>
      <c r="Q4" s="286">
        <f>G2+K2+L2+N4</f>
        <v>137640</v>
      </c>
      <c r="R4" s="286">
        <f>I2+K2+L2+O4</f>
        <v>172800</v>
      </c>
    </row>
    <row r="5" spans="7:18" ht="12" customHeight="1">
      <c r="G5" s="605"/>
      <c r="H5" s="749"/>
      <c r="I5" s="605"/>
      <c r="J5" s="749"/>
      <c r="K5" s="751"/>
      <c r="L5" s="751"/>
      <c r="M5" s="273">
        <v>4</v>
      </c>
      <c r="N5" s="274">
        <f>C18*30</f>
        <v>61800</v>
      </c>
      <c r="O5" s="276">
        <f>D18*30</f>
        <v>56760</v>
      </c>
      <c r="P5" s="273">
        <v>4</v>
      </c>
      <c r="Q5" s="277">
        <f>G2+K2+L2+N5</f>
        <v>141000</v>
      </c>
      <c r="R5" s="277">
        <f>I2+K2+L2+O5</f>
        <v>176160</v>
      </c>
    </row>
    <row r="6" spans="7:18" ht="12" customHeight="1">
      <c r="G6" s="739" t="s">
        <v>53</v>
      </c>
      <c r="H6" s="740"/>
      <c r="I6" s="739" t="s">
        <v>311</v>
      </c>
      <c r="J6" s="740"/>
      <c r="K6" s="333" t="s">
        <v>312</v>
      </c>
      <c r="L6" s="332" t="s">
        <v>61</v>
      </c>
      <c r="M6" s="368">
        <v>5</v>
      </c>
      <c r="N6" s="369">
        <f>C20*30</f>
        <v>65100</v>
      </c>
      <c r="O6" s="370">
        <f>D20*30</f>
        <v>60180</v>
      </c>
      <c r="P6" s="368">
        <v>5</v>
      </c>
      <c r="Q6" s="371">
        <f>G2+K2+L2+N6</f>
        <v>144300</v>
      </c>
      <c r="R6" s="371">
        <f>I2+K2+L2+O6</f>
        <v>179580</v>
      </c>
    </row>
    <row r="7" spans="11:18" ht="10.5" customHeight="1">
      <c r="K7" s="838" t="s">
        <v>449</v>
      </c>
      <c r="L7" s="838"/>
      <c r="M7" s="838"/>
      <c r="N7" s="838"/>
      <c r="O7" s="838"/>
      <c r="P7" s="345"/>
      <c r="Q7" s="345"/>
      <c r="R7" s="345"/>
    </row>
    <row r="8" spans="1:18" ht="11.25" customHeight="1">
      <c r="A8" s="651" t="s">
        <v>206</v>
      </c>
      <c r="B8" s="651"/>
      <c r="C8" s="651"/>
      <c r="D8" s="651"/>
      <c r="F8" s="839" t="s">
        <v>485</v>
      </c>
      <c r="G8" s="668"/>
      <c r="H8" s="668"/>
      <c r="I8" s="840"/>
      <c r="J8" s="120"/>
      <c r="K8" s="841" t="s">
        <v>341</v>
      </c>
      <c r="L8" s="841"/>
      <c r="M8" s="654" t="s">
        <v>477</v>
      </c>
      <c r="N8" s="654"/>
      <c r="O8" s="654"/>
      <c r="P8" s="836" t="s">
        <v>323</v>
      </c>
      <c r="Q8" s="836"/>
      <c r="R8" s="836"/>
    </row>
    <row r="9" spans="1:18" ht="11.25" customHeight="1">
      <c r="A9" s="651"/>
      <c r="B9" s="651"/>
      <c r="C9" s="651"/>
      <c r="D9" s="651"/>
      <c r="F9" s="651" t="s">
        <v>42</v>
      </c>
      <c r="G9" s="651"/>
      <c r="H9" s="670" t="s">
        <v>208</v>
      </c>
      <c r="I9" s="670"/>
      <c r="J9" s="120"/>
      <c r="K9" s="856" t="s">
        <v>388</v>
      </c>
      <c r="L9" s="856"/>
      <c r="M9" s="856" t="s">
        <v>395</v>
      </c>
      <c r="N9" s="856"/>
      <c r="O9" s="856"/>
      <c r="P9" s="863" t="s">
        <v>434</v>
      </c>
      <c r="Q9" s="863"/>
      <c r="R9" s="863"/>
    </row>
    <row r="10" spans="1:18" ht="11.25" customHeight="1">
      <c r="A10" s="626" t="s">
        <v>376</v>
      </c>
      <c r="B10" s="626"/>
      <c r="C10" s="626" t="s">
        <v>34</v>
      </c>
      <c r="D10" s="626" t="s">
        <v>18</v>
      </c>
      <c r="F10" s="670" t="s">
        <v>188</v>
      </c>
      <c r="G10" s="670"/>
      <c r="H10" s="670" t="s">
        <v>188</v>
      </c>
      <c r="I10" s="670"/>
      <c r="J10" s="166"/>
      <c r="K10" s="655" t="s">
        <v>335</v>
      </c>
      <c r="L10" s="655"/>
      <c r="M10" s="655" t="s">
        <v>337</v>
      </c>
      <c r="N10" s="655"/>
      <c r="O10" s="655"/>
      <c r="P10" s="835" t="s">
        <v>486</v>
      </c>
      <c r="Q10" s="835"/>
      <c r="R10" s="835"/>
    </row>
    <row r="11" spans="1:18" ht="11.25" customHeight="1">
      <c r="A11" s="626"/>
      <c r="B11" s="626"/>
      <c r="C11" s="626"/>
      <c r="D11" s="626"/>
      <c r="F11" s="670" t="s">
        <v>249</v>
      </c>
      <c r="G11" s="670"/>
      <c r="H11" s="670" t="s">
        <v>248</v>
      </c>
      <c r="I11" s="670"/>
      <c r="J11" s="139"/>
      <c r="K11" s="856" t="s">
        <v>470</v>
      </c>
      <c r="L11" s="856"/>
      <c r="M11" s="856" t="s">
        <v>396</v>
      </c>
      <c r="N11" s="856"/>
      <c r="O11" s="856"/>
      <c r="P11" s="856" t="s">
        <v>471</v>
      </c>
      <c r="Q11" s="856"/>
      <c r="R11" s="856"/>
    </row>
    <row r="12" spans="1:18" ht="11.25" customHeight="1">
      <c r="A12" s="664" t="s">
        <v>377</v>
      </c>
      <c r="B12" s="664"/>
      <c r="C12" s="862">
        <v>1672</v>
      </c>
      <c r="D12" s="862">
        <v>1512</v>
      </c>
      <c r="F12" s="833" t="s">
        <v>247</v>
      </c>
      <c r="G12" s="833"/>
      <c r="H12" s="833"/>
      <c r="I12" s="833"/>
      <c r="J12" s="139"/>
      <c r="K12" s="807" t="s">
        <v>116</v>
      </c>
      <c r="L12" s="807"/>
      <c r="M12" s="810" t="s">
        <v>353</v>
      </c>
      <c r="N12" s="810"/>
      <c r="O12" s="810"/>
      <c r="P12" s="807" t="s">
        <v>355</v>
      </c>
      <c r="Q12" s="807"/>
      <c r="R12" s="807"/>
    </row>
    <row r="13" spans="1:18" ht="11.25" customHeight="1">
      <c r="A13" s="664"/>
      <c r="B13" s="664"/>
      <c r="C13" s="862"/>
      <c r="D13" s="862"/>
      <c r="F13" s="834"/>
      <c r="G13" s="834"/>
      <c r="H13" s="834"/>
      <c r="I13" s="834"/>
      <c r="J13" s="119"/>
      <c r="K13" s="856" t="s">
        <v>433</v>
      </c>
      <c r="L13" s="856"/>
      <c r="M13" s="856" t="s">
        <v>397</v>
      </c>
      <c r="N13" s="856"/>
      <c r="O13" s="856"/>
      <c r="P13" s="856" t="s">
        <v>390</v>
      </c>
      <c r="Q13" s="856"/>
      <c r="R13" s="856"/>
    </row>
    <row r="14" spans="1:18" ht="11.25" customHeight="1">
      <c r="A14" s="664" t="s">
        <v>378</v>
      </c>
      <c r="B14" s="664"/>
      <c r="C14" s="862">
        <v>1820</v>
      </c>
      <c r="D14" s="862">
        <v>1656</v>
      </c>
      <c r="F14" s="670" t="s">
        <v>149</v>
      </c>
      <c r="G14" s="670"/>
      <c r="H14" s="670"/>
      <c r="I14" s="670"/>
      <c r="J14" s="119"/>
      <c r="K14" s="807" t="s">
        <v>214</v>
      </c>
      <c r="L14" s="807"/>
      <c r="M14" s="810" t="s">
        <v>245</v>
      </c>
      <c r="N14" s="810"/>
      <c r="O14" s="810"/>
      <c r="P14" s="881" t="s">
        <v>478</v>
      </c>
      <c r="Q14" s="882"/>
      <c r="R14" s="905"/>
    </row>
    <row r="15" spans="1:18" ht="14.25" customHeight="1">
      <c r="A15" s="664"/>
      <c r="B15" s="664"/>
      <c r="C15" s="862"/>
      <c r="D15" s="862"/>
      <c r="E15" s="151"/>
      <c r="F15" s="670" t="s">
        <v>150</v>
      </c>
      <c r="G15" s="670"/>
      <c r="H15" s="670" t="s">
        <v>250</v>
      </c>
      <c r="I15" s="670"/>
      <c r="J15" s="119"/>
      <c r="K15" s="856" t="s">
        <v>389</v>
      </c>
      <c r="L15" s="856"/>
      <c r="M15" s="856" t="s">
        <v>398</v>
      </c>
      <c r="N15" s="856"/>
      <c r="O15" s="856"/>
      <c r="P15" s="906"/>
      <c r="Q15" s="907"/>
      <c r="R15" s="908"/>
    </row>
    <row r="16" spans="1:18" ht="14.25" customHeight="1">
      <c r="A16" s="664" t="s">
        <v>379</v>
      </c>
      <c r="B16" s="664"/>
      <c r="C16" s="862">
        <v>1948</v>
      </c>
      <c r="D16" s="862">
        <v>1780</v>
      </c>
      <c r="E16" s="151"/>
      <c r="F16" s="670" t="s">
        <v>151</v>
      </c>
      <c r="G16" s="670"/>
      <c r="H16" s="670" t="s">
        <v>251</v>
      </c>
      <c r="I16" s="670"/>
      <c r="J16" s="139"/>
      <c r="K16" s="394" t="s">
        <v>465</v>
      </c>
      <c r="L16" s="394"/>
      <c r="M16" s="394"/>
      <c r="N16" s="394"/>
      <c r="O16" s="394"/>
      <c r="P16" s="856" t="s">
        <v>480</v>
      </c>
      <c r="Q16" s="856"/>
      <c r="R16" s="856"/>
    </row>
    <row r="17" spans="1:18" ht="12" customHeight="1">
      <c r="A17" s="664"/>
      <c r="B17" s="664"/>
      <c r="C17" s="862"/>
      <c r="D17" s="862"/>
      <c r="E17" s="151"/>
      <c r="F17" s="775" t="s">
        <v>152</v>
      </c>
      <c r="G17" s="775"/>
      <c r="H17" s="670" t="s">
        <v>252</v>
      </c>
      <c r="I17" s="670"/>
      <c r="J17" s="139"/>
      <c r="K17" s="820" t="s">
        <v>394</v>
      </c>
      <c r="L17" s="820"/>
      <c r="M17" s="820"/>
      <c r="N17" s="820"/>
      <c r="O17" s="820"/>
      <c r="P17" s="820"/>
      <c r="Q17" s="820"/>
      <c r="R17" s="820"/>
    </row>
    <row r="18" spans="1:18" ht="11.25" customHeight="1">
      <c r="A18" s="664" t="s">
        <v>380</v>
      </c>
      <c r="B18" s="664"/>
      <c r="C18" s="862">
        <v>2060</v>
      </c>
      <c r="D18" s="862">
        <v>1892</v>
      </c>
      <c r="E18" s="151"/>
      <c r="F18" s="821" t="s">
        <v>153</v>
      </c>
      <c r="G18" s="777"/>
      <c r="H18" s="780" t="s">
        <v>253</v>
      </c>
      <c r="I18" s="824"/>
      <c r="J18" s="119"/>
      <c r="K18" s="655" t="s">
        <v>487</v>
      </c>
      <c r="L18" s="534"/>
      <c r="M18" s="655" t="s">
        <v>161</v>
      </c>
      <c r="N18" s="655"/>
      <c r="O18" s="655"/>
      <c r="P18" s="536" t="s">
        <v>128</v>
      </c>
      <c r="Q18" s="655"/>
      <c r="R18" s="655"/>
    </row>
    <row r="19" spans="1:18" ht="11.25" customHeight="1">
      <c r="A19" s="664"/>
      <c r="B19" s="664"/>
      <c r="C19" s="862"/>
      <c r="D19" s="862"/>
      <c r="E19" s="151"/>
      <c r="F19" s="822"/>
      <c r="G19" s="823"/>
      <c r="H19" s="825"/>
      <c r="I19" s="826"/>
      <c r="J19" s="119"/>
      <c r="K19" s="856" t="s">
        <v>391</v>
      </c>
      <c r="L19" s="857"/>
      <c r="M19" s="856" t="s">
        <v>437</v>
      </c>
      <c r="N19" s="856"/>
      <c r="O19" s="856"/>
      <c r="P19" s="852" t="s">
        <v>439</v>
      </c>
      <c r="Q19" s="852"/>
      <c r="R19" s="852"/>
    </row>
    <row r="20" spans="1:18" ht="11.25" customHeight="1">
      <c r="A20" s="664" t="s">
        <v>381</v>
      </c>
      <c r="B20" s="664"/>
      <c r="C20" s="862">
        <v>2170</v>
      </c>
      <c r="D20" s="862">
        <v>2006</v>
      </c>
      <c r="E20" s="151"/>
      <c r="J20" s="166"/>
      <c r="K20" s="655" t="s">
        <v>172</v>
      </c>
      <c r="L20" s="534"/>
      <c r="M20" s="655" t="s">
        <v>349</v>
      </c>
      <c r="N20" s="655"/>
      <c r="O20" s="655"/>
      <c r="P20" s="861" t="s">
        <v>473</v>
      </c>
      <c r="Q20" s="856"/>
      <c r="R20" s="856"/>
    </row>
    <row r="21" spans="1:18" ht="11.25" customHeight="1">
      <c r="A21" s="664"/>
      <c r="B21" s="664"/>
      <c r="C21" s="862"/>
      <c r="D21" s="862"/>
      <c r="E21" s="151"/>
      <c r="F21" s="655" t="s">
        <v>359</v>
      </c>
      <c r="G21" s="655"/>
      <c r="H21" s="655"/>
      <c r="I21" s="655"/>
      <c r="J21" s="166"/>
      <c r="K21" s="856" t="s">
        <v>435</v>
      </c>
      <c r="L21" s="857"/>
      <c r="M21" s="856" t="s">
        <v>399</v>
      </c>
      <c r="N21" s="856"/>
      <c r="O21" s="856"/>
      <c r="P21" s="816" t="s">
        <v>365</v>
      </c>
      <c r="Q21" s="816"/>
      <c r="R21" s="816"/>
    </row>
    <row r="22" spans="2:18" ht="11.25" customHeight="1">
      <c r="B22" s="151"/>
      <c r="C22" s="151"/>
      <c r="D22" s="151"/>
      <c r="E22" s="151"/>
      <c r="F22" s="856" t="s">
        <v>383</v>
      </c>
      <c r="G22" s="856"/>
      <c r="H22" s="856"/>
      <c r="I22" s="856"/>
      <c r="J22" s="166"/>
      <c r="K22" s="655" t="s">
        <v>361</v>
      </c>
      <c r="L22" s="534"/>
      <c r="M22" s="655" t="s">
        <v>342</v>
      </c>
      <c r="N22" s="655"/>
      <c r="O22" s="655"/>
      <c r="P22" s="861" t="s">
        <v>404</v>
      </c>
      <c r="Q22" s="856"/>
      <c r="R22" s="856"/>
    </row>
    <row r="23" spans="2:18" ht="11.25" customHeight="1">
      <c r="B23" s="151"/>
      <c r="C23" s="151"/>
      <c r="D23" s="151"/>
      <c r="E23" s="151"/>
      <c r="F23" s="811" t="s">
        <v>372</v>
      </c>
      <c r="G23" s="811"/>
      <c r="H23" s="811"/>
      <c r="I23" s="811"/>
      <c r="J23" s="166"/>
      <c r="K23" s="856" t="s">
        <v>436</v>
      </c>
      <c r="L23" s="857"/>
      <c r="M23" s="852" t="s">
        <v>400</v>
      </c>
      <c r="N23" s="852"/>
      <c r="O23" s="852"/>
      <c r="P23" s="655" t="s">
        <v>163</v>
      </c>
      <c r="Q23" s="655"/>
      <c r="R23" s="655"/>
    </row>
    <row r="24" spans="2:18" ht="17.25" customHeight="1">
      <c r="B24" s="151"/>
      <c r="C24" s="151"/>
      <c r="D24" s="151"/>
      <c r="E24" s="151"/>
      <c r="F24" s="812"/>
      <c r="G24" s="812"/>
      <c r="H24" s="812"/>
      <c r="I24" s="812"/>
      <c r="J24" s="166"/>
      <c r="K24" s="655" t="s">
        <v>488</v>
      </c>
      <c r="L24" s="655"/>
      <c r="M24" s="856" t="s">
        <v>401</v>
      </c>
      <c r="N24" s="856"/>
      <c r="O24" s="856"/>
      <c r="P24" s="859" t="s">
        <v>440</v>
      </c>
      <c r="Q24" s="860"/>
      <c r="R24" s="860"/>
    </row>
    <row r="25" spans="4:18" ht="11.25" customHeight="1">
      <c r="D25" s="151"/>
      <c r="E25" s="151"/>
      <c r="F25" s="809" t="s">
        <v>232</v>
      </c>
      <c r="G25" s="809"/>
      <c r="H25" s="809"/>
      <c r="I25" s="809"/>
      <c r="J25" s="166"/>
      <c r="K25" s="852" t="s">
        <v>392</v>
      </c>
      <c r="L25" s="852"/>
      <c r="M25" s="807" t="s">
        <v>363</v>
      </c>
      <c r="N25" s="807"/>
      <c r="O25" s="807"/>
      <c r="P25" s="810" t="s">
        <v>481</v>
      </c>
      <c r="Q25" s="810"/>
      <c r="R25" s="810"/>
    </row>
    <row r="26" spans="4:18" ht="11.25" customHeight="1">
      <c r="D26" s="151"/>
      <c r="E26" s="151"/>
      <c r="F26" s="851" t="s">
        <v>384</v>
      </c>
      <c r="G26" s="851"/>
      <c r="H26" s="851"/>
      <c r="I26" s="851"/>
      <c r="J26" s="166"/>
      <c r="K26" s="856" t="s">
        <v>441</v>
      </c>
      <c r="L26" s="857"/>
      <c r="M26" s="856" t="s">
        <v>402</v>
      </c>
      <c r="N26" s="856"/>
      <c r="O26" s="856"/>
      <c r="P26" s="856" t="s">
        <v>483</v>
      </c>
      <c r="Q26" s="856"/>
      <c r="R26" s="856"/>
    </row>
    <row r="27" spans="4:18" ht="11.25" customHeight="1">
      <c r="D27" s="151"/>
      <c r="E27" s="151"/>
      <c r="F27" s="851" t="s">
        <v>385</v>
      </c>
      <c r="G27" s="851"/>
      <c r="H27" s="851"/>
      <c r="I27" s="851"/>
      <c r="J27" s="166"/>
      <c r="K27" s="807" t="s">
        <v>347</v>
      </c>
      <c r="L27" s="807"/>
      <c r="M27" s="807" t="s">
        <v>183</v>
      </c>
      <c r="N27" s="807"/>
      <c r="O27" s="807"/>
      <c r="P27" s="655" t="s">
        <v>184</v>
      </c>
      <c r="Q27" s="655"/>
      <c r="R27" s="655"/>
    </row>
    <row r="28" spans="2:18" ht="12" customHeight="1">
      <c r="B28" s="151"/>
      <c r="C28" s="151"/>
      <c r="D28" s="151"/>
      <c r="E28" s="151"/>
      <c r="F28" s="851" t="s">
        <v>386</v>
      </c>
      <c r="G28" s="851"/>
      <c r="H28" s="851"/>
      <c r="I28" s="851"/>
      <c r="J28" s="166"/>
      <c r="K28" s="856" t="s">
        <v>393</v>
      </c>
      <c r="L28" s="857"/>
      <c r="M28" s="858" t="s">
        <v>438</v>
      </c>
      <c r="N28" s="858"/>
      <c r="O28" s="858"/>
      <c r="P28" s="852" t="s">
        <v>442</v>
      </c>
      <c r="Q28" s="852"/>
      <c r="R28" s="852"/>
    </row>
    <row r="29" spans="6:18" ht="13.5">
      <c r="F29" s="851" t="s">
        <v>387</v>
      </c>
      <c r="G29" s="851"/>
      <c r="H29" s="851"/>
      <c r="I29" s="851"/>
      <c r="J29" s="166"/>
      <c r="K29" s="655" t="s">
        <v>362</v>
      </c>
      <c r="L29" s="655"/>
      <c r="M29" s="852" t="s">
        <v>403</v>
      </c>
      <c r="N29" s="852"/>
      <c r="O29" s="852"/>
      <c r="P29" s="853" t="s">
        <v>443</v>
      </c>
      <c r="Q29" s="854"/>
      <c r="R29" s="855"/>
    </row>
    <row r="30" spans="3:18" ht="16.5" customHeight="1">
      <c r="C30" s="312"/>
      <c r="D30" s="312"/>
      <c r="E30" s="312"/>
      <c r="F30" s="802" t="s">
        <v>371</v>
      </c>
      <c r="G30" s="803"/>
      <c r="H30" s="803"/>
      <c r="I30" s="804"/>
      <c r="J30" s="1"/>
      <c r="K30" s="856" t="s">
        <v>472</v>
      </c>
      <c r="L30" s="857"/>
      <c r="M30" s="856" t="s">
        <v>351</v>
      </c>
      <c r="N30" s="856"/>
      <c r="O30" s="856"/>
      <c r="P30" s="853" t="s">
        <v>444</v>
      </c>
      <c r="Q30" s="854"/>
      <c r="R30" s="855"/>
    </row>
    <row r="31" spans="3:18" ht="16.5" customHeight="1">
      <c r="C31" s="312"/>
      <c r="D31" s="312"/>
      <c r="E31" s="312"/>
      <c r="F31" s="395"/>
      <c r="G31" s="395"/>
      <c r="H31" s="395"/>
      <c r="I31" s="395"/>
      <c r="J31" s="1"/>
      <c r="K31" s="396"/>
      <c r="L31" s="396"/>
      <c r="M31" s="396"/>
      <c r="N31" s="396"/>
      <c r="O31" s="396"/>
      <c r="P31" s="842" t="s">
        <v>405</v>
      </c>
      <c r="Q31" s="843"/>
      <c r="R31" s="844"/>
    </row>
    <row r="32" spans="3:18" ht="9" customHeight="1">
      <c r="C32" s="312"/>
      <c r="D32" s="312"/>
      <c r="E32" s="312"/>
      <c r="F32" s="362"/>
      <c r="G32" s="377"/>
      <c r="H32" s="377"/>
      <c r="I32" s="377"/>
      <c r="J32" s="376"/>
      <c r="K32" s="378"/>
      <c r="L32" s="316"/>
      <c r="M32" s="378"/>
      <c r="N32" s="378"/>
      <c r="O32" s="378"/>
      <c r="P32" s="316"/>
      <c r="Q32" s="316"/>
      <c r="R32" s="316"/>
    </row>
    <row r="33" spans="4:18" ht="12" customHeight="1" thickBot="1">
      <c r="D33" s="312"/>
      <c r="G33" s="717" t="s">
        <v>382</v>
      </c>
      <c r="H33" s="718"/>
      <c r="I33" s="717" t="s">
        <v>18</v>
      </c>
      <c r="J33" s="718"/>
      <c r="K33" s="380" t="s">
        <v>19</v>
      </c>
      <c r="L33" s="380" t="s">
        <v>29</v>
      </c>
      <c r="M33" s="380" t="s">
        <v>62</v>
      </c>
      <c r="N33" s="380" t="s">
        <v>329</v>
      </c>
      <c r="O33" s="380" t="s">
        <v>330</v>
      </c>
      <c r="P33" s="380" t="s">
        <v>62</v>
      </c>
      <c r="Q33" s="380" t="s">
        <v>331</v>
      </c>
      <c r="R33" s="383" t="s">
        <v>332</v>
      </c>
    </row>
    <row r="34" spans="3:18" ht="12" customHeight="1">
      <c r="C34" s="845" t="s">
        <v>317</v>
      </c>
      <c r="D34" s="846"/>
      <c r="G34" s="595">
        <v>19200</v>
      </c>
      <c r="H34" s="596"/>
      <c r="I34" s="595">
        <v>59400</v>
      </c>
      <c r="J34" s="596"/>
      <c r="K34" s="750">
        <v>48000</v>
      </c>
      <c r="L34" s="750">
        <v>12000</v>
      </c>
      <c r="M34" s="399">
        <v>1</v>
      </c>
      <c r="N34" s="372">
        <f>C44*30</f>
        <v>75240</v>
      </c>
      <c r="O34" s="384">
        <f>D44*30</f>
        <v>68040</v>
      </c>
      <c r="P34" s="399">
        <v>1</v>
      </c>
      <c r="Q34" s="373">
        <f>G34+K34+L34+N34</f>
        <v>154440</v>
      </c>
      <c r="R34" s="373">
        <f>I34+K34+L34+O34</f>
        <v>187440</v>
      </c>
    </row>
    <row r="35" spans="3:18" ht="12" customHeight="1">
      <c r="C35" s="847"/>
      <c r="D35" s="848"/>
      <c r="G35" s="595"/>
      <c r="H35" s="596"/>
      <c r="I35" s="595"/>
      <c r="J35" s="596"/>
      <c r="K35" s="750"/>
      <c r="L35" s="750"/>
      <c r="M35" s="273">
        <v>2</v>
      </c>
      <c r="N35" s="274">
        <f>C46*30</f>
        <v>81900</v>
      </c>
      <c r="O35" s="275">
        <f>D46*30</f>
        <v>74520</v>
      </c>
      <c r="P35" s="273">
        <v>2</v>
      </c>
      <c r="Q35" s="277">
        <f>G34+K34+L34+N35</f>
        <v>161100</v>
      </c>
      <c r="R35" s="277">
        <f>I34+K34+L34+O35</f>
        <v>193920</v>
      </c>
    </row>
    <row r="36" spans="3:18" ht="12" customHeight="1" thickBot="1">
      <c r="C36" s="849"/>
      <c r="D36" s="850"/>
      <c r="G36" s="595"/>
      <c r="H36" s="596"/>
      <c r="I36" s="595"/>
      <c r="J36" s="596"/>
      <c r="K36" s="750"/>
      <c r="L36" s="750"/>
      <c r="M36" s="398">
        <v>3</v>
      </c>
      <c r="N36" s="298">
        <f>C48*30</f>
        <v>87660</v>
      </c>
      <c r="O36" s="374">
        <f>D48*30</f>
        <v>80100</v>
      </c>
      <c r="P36" s="398">
        <v>3</v>
      </c>
      <c r="Q36" s="363">
        <f>G34+K34+L34+N36</f>
        <v>166860</v>
      </c>
      <c r="R36" s="363">
        <f>I34+K34+L34+O36</f>
        <v>199500</v>
      </c>
    </row>
    <row r="37" spans="7:18" ht="12" customHeight="1">
      <c r="G37" s="605"/>
      <c r="H37" s="749"/>
      <c r="I37" s="605"/>
      <c r="J37" s="749"/>
      <c r="K37" s="751"/>
      <c r="L37" s="751"/>
      <c r="M37" s="273">
        <v>4</v>
      </c>
      <c r="N37" s="274">
        <f>C50*30</f>
        <v>92700</v>
      </c>
      <c r="O37" s="276">
        <f>D50*30</f>
        <v>85140</v>
      </c>
      <c r="P37" s="273">
        <v>4</v>
      </c>
      <c r="Q37" s="277">
        <f>G34+K34+L34+N37</f>
        <v>171900</v>
      </c>
      <c r="R37" s="277">
        <f>I34+K34+L34+O37</f>
        <v>204540</v>
      </c>
    </row>
    <row r="38" spans="7:18" ht="12" customHeight="1">
      <c r="G38" s="739" t="s">
        <v>53</v>
      </c>
      <c r="H38" s="740"/>
      <c r="I38" s="739" t="s">
        <v>311</v>
      </c>
      <c r="J38" s="740"/>
      <c r="K38" s="333" t="s">
        <v>312</v>
      </c>
      <c r="L38" s="332" t="s">
        <v>61</v>
      </c>
      <c r="M38" s="397">
        <v>5</v>
      </c>
      <c r="N38" s="365">
        <f>C52*30</f>
        <v>97650</v>
      </c>
      <c r="O38" s="375">
        <f>D52*30</f>
        <v>90270</v>
      </c>
      <c r="P38" s="397">
        <v>5</v>
      </c>
      <c r="Q38" s="366">
        <f>G34+K34+L34+N38</f>
        <v>176850</v>
      </c>
      <c r="R38" s="366">
        <f>I34+K34+L34+O38</f>
        <v>209670</v>
      </c>
    </row>
    <row r="39" spans="11:18" ht="9.75" customHeight="1">
      <c r="K39" s="838" t="s">
        <v>449</v>
      </c>
      <c r="L39" s="838"/>
      <c r="M39" s="838"/>
      <c r="N39" s="838"/>
      <c r="O39" s="838"/>
      <c r="P39" s="345"/>
      <c r="Q39" s="345"/>
      <c r="R39" s="345"/>
    </row>
    <row r="40" spans="1:18" ht="11.25" customHeight="1">
      <c r="A40" s="651" t="s">
        <v>206</v>
      </c>
      <c r="B40" s="651"/>
      <c r="C40" s="651"/>
      <c r="D40" s="651"/>
      <c r="F40" s="839" t="s">
        <v>485</v>
      </c>
      <c r="G40" s="668"/>
      <c r="H40" s="668"/>
      <c r="I40" s="840"/>
      <c r="J40" s="120"/>
      <c r="K40" s="841" t="s">
        <v>341</v>
      </c>
      <c r="L40" s="841"/>
      <c r="M40" s="654" t="s">
        <v>477</v>
      </c>
      <c r="N40" s="654"/>
      <c r="O40" s="654"/>
      <c r="P40" s="836" t="s">
        <v>323</v>
      </c>
      <c r="Q40" s="836"/>
      <c r="R40" s="836"/>
    </row>
    <row r="41" spans="1:18" ht="11.25" customHeight="1">
      <c r="A41" s="651"/>
      <c r="B41" s="651"/>
      <c r="C41" s="651"/>
      <c r="D41" s="651"/>
      <c r="F41" s="651" t="s">
        <v>42</v>
      </c>
      <c r="G41" s="651"/>
      <c r="H41" s="670" t="s">
        <v>208</v>
      </c>
      <c r="I41" s="670"/>
      <c r="J41" s="120"/>
      <c r="K41" s="805" t="s">
        <v>411</v>
      </c>
      <c r="L41" s="805"/>
      <c r="M41" s="805" t="s">
        <v>413</v>
      </c>
      <c r="N41" s="805"/>
      <c r="O41" s="805"/>
      <c r="P41" s="837" t="s">
        <v>451</v>
      </c>
      <c r="Q41" s="837"/>
      <c r="R41" s="837"/>
    </row>
    <row r="42" spans="1:18" ht="11.25" customHeight="1">
      <c r="A42" s="626" t="s">
        <v>376</v>
      </c>
      <c r="B42" s="626"/>
      <c r="C42" s="626" t="s">
        <v>34</v>
      </c>
      <c r="D42" s="626" t="s">
        <v>18</v>
      </c>
      <c r="F42" s="670" t="s">
        <v>188</v>
      </c>
      <c r="G42" s="670"/>
      <c r="H42" s="670" t="s">
        <v>188</v>
      </c>
      <c r="I42" s="670"/>
      <c r="J42" s="166"/>
      <c r="K42" s="655" t="s">
        <v>335</v>
      </c>
      <c r="L42" s="655"/>
      <c r="M42" s="655" t="s">
        <v>337</v>
      </c>
      <c r="N42" s="655"/>
      <c r="O42" s="655"/>
      <c r="P42" s="835" t="s">
        <v>486</v>
      </c>
      <c r="Q42" s="835"/>
      <c r="R42" s="835"/>
    </row>
    <row r="43" spans="1:18" ht="11.25" customHeight="1">
      <c r="A43" s="626"/>
      <c r="B43" s="626"/>
      <c r="C43" s="626"/>
      <c r="D43" s="626"/>
      <c r="F43" s="670" t="s">
        <v>249</v>
      </c>
      <c r="G43" s="670"/>
      <c r="H43" s="670" t="s">
        <v>248</v>
      </c>
      <c r="I43" s="670"/>
      <c r="J43" s="139"/>
      <c r="K43" s="805" t="s">
        <v>469</v>
      </c>
      <c r="L43" s="805"/>
      <c r="M43" s="805" t="s">
        <v>339</v>
      </c>
      <c r="N43" s="805"/>
      <c r="O43" s="805"/>
      <c r="P43" s="805" t="s">
        <v>474</v>
      </c>
      <c r="Q43" s="805"/>
      <c r="R43" s="805"/>
    </row>
    <row r="44" spans="1:18" ht="11.25" customHeight="1">
      <c r="A44" s="664" t="s">
        <v>377</v>
      </c>
      <c r="B44" s="664"/>
      <c r="C44" s="817">
        <v>2508</v>
      </c>
      <c r="D44" s="817">
        <v>2268</v>
      </c>
      <c r="F44" s="833" t="s">
        <v>247</v>
      </c>
      <c r="G44" s="833"/>
      <c r="H44" s="833"/>
      <c r="I44" s="833"/>
      <c r="J44" s="139"/>
      <c r="K44" s="807" t="s">
        <v>116</v>
      </c>
      <c r="L44" s="807"/>
      <c r="M44" s="810" t="s">
        <v>353</v>
      </c>
      <c r="N44" s="810"/>
      <c r="O44" s="810"/>
      <c r="P44" s="807" t="s">
        <v>355</v>
      </c>
      <c r="Q44" s="807"/>
      <c r="R44" s="807"/>
    </row>
    <row r="45" spans="1:18" ht="11.25" customHeight="1">
      <c r="A45" s="664"/>
      <c r="B45" s="664"/>
      <c r="C45" s="817"/>
      <c r="D45" s="817"/>
      <c r="F45" s="834"/>
      <c r="G45" s="834"/>
      <c r="H45" s="834"/>
      <c r="I45" s="834"/>
      <c r="J45" s="119"/>
      <c r="K45" s="805" t="s">
        <v>450</v>
      </c>
      <c r="L45" s="805"/>
      <c r="M45" s="805" t="s">
        <v>414</v>
      </c>
      <c r="N45" s="805"/>
      <c r="O45" s="805"/>
      <c r="P45" s="805" t="s">
        <v>416</v>
      </c>
      <c r="Q45" s="805"/>
      <c r="R45" s="805"/>
    </row>
    <row r="46" spans="1:18" ht="11.25" customHeight="1">
      <c r="A46" s="664" t="s">
        <v>378</v>
      </c>
      <c r="B46" s="664"/>
      <c r="C46" s="817">
        <v>2730</v>
      </c>
      <c r="D46" s="817">
        <v>2484</v>
      </c>
      <c r="F46" s="670" t="s">
        <v>149</v>
      </c>
      <c r="G46" s="670"/>
      <c r="H46" s="670"/>
      <c r="I46" s="670"/>
      <c r="J46" s="119"/>
      <c r="K46" s="807" t="s">
        <v>214</v>
      </c>
      <c r="L46" s="807"/>
      <c r="M46" s="810" t="s">
        <v>245</v>
      </c>
      <c r="N46" s="810"/>
      <c r="O46" s="810"/>
      <c r="P46" s="881" t="s">
        <v>478</v>
      </c>
      <c r="Q46" s="882"/>
      <c r="R46" s="905"/>
    </row>
    <row r="47" spans="1:18" ht="11.25" customHeight="1">
      <c r="A47" s="664"/>
      <c r="B47" s="664"/>
      <c r="C47" s="817"/>
      <c r="D47" s="817"/>
      <c r="E47" s="151"/>
      <c r="F47" s="670" t="s">
        <v>150</v>
      </c>
      <c r="G47" s="670"/>
      <c r="H47" s="670" t="s">
        <v>250</v>
      </c>
      <c r="I47" s="670"/>
      <c r="J47" s="119"/>
      <c r="K47" s="805" t="s">
        <v>412</v>
      </c>
      <c r="L47" s="805"/>
      <c r="M47" s="805" t="s">
        <v>415</v>
      </c>
      <c r="N47" s="805"/>
      <c r="O47" s="805"/>
      <c r="P47" s="906"/>
      <c r="Q47" s="907"/>
      <c r="R47" s="908"/>
    </row>
    <row r="48" spans="1:18" ht="14.25" customHeight="1">
      <c r="A48" s="664" t="s">
        <v>379</v>
      </c>
      <c r="B48" s="664"/>
      <c r="C48" s="817">
        <v>2922</v>
      </c>
      <c r="D48" s="817">
        <v>2670</v>
      </c>
      <c r="E48" s="151"/>
      <c r="F48" s="670" t="s">
        <v>151</v>
      </c>
      <c r="G48" s="670"/>
      <c r="H48" s="670" t="s">
        <v>251</v>
      </c>
      <c r="I48" s="670"/>
      <c r="J48" s="139"/>
      <c r="K48" s="394" t="s">
        <v>465</v>
      </c>
      <c r="L48" s="394"/>
      <c r="M48" s="394"/>
      <c r="N48" s="394"/>
      <c r="O48" s="394"/>
      <c r="P48" s="805" t="s">
        <v>484</v>
      </c>
      <c r="Q48" s="805"/>
      <c r="R48" s="805"/>
    </row>
    <row r="49" spans="1:18" ht="14.25" customHeight="1">
      <c r="A49" s="664"/>
      <c r="B49" s="664"/>
      <c r="C49" s="817"/>
      <c r="D49" s="817"/>
      <c r="E49" s="151"/>
      <c r="F49" s="775" t="s">
        <v>152</v>
      </c>
      <c r="G49" s="775"/>
      <c r="H49" s="670" t="s">
        <v>252</v>
      </c>
      <c r="I49" s="670"/>
      <c r="J49" s="139"/>
      <c r="K49" s="820" t="s">
        <v>394</v>
      </c>
      <c r="L49" s="820"/>
      <c r="M49" s="820"/>
      <c r="N49" s="820"/>
      <c r="O49" s="820"/>
      <c r="P49" s="820"/>
      <c r="Q49" s="820"/>
      <c r="R49" s="820"/>
    </row>
    <row r="50" spans="1:18" ht="11.25" customHeight="1">
      <c r="A50" s="664" t="s">
        <v>380</v>
      </c>
      <c r="B50" s="664"/>
      <c r="C50" s="817">
        <v>3090</v>
      </c>
      <c r="D50" s="817">
        <v>2838</v>
      </c>
      <c r="E50" s="151"/>
      <c r="F50" s="821" t="s">
        <v>153</v>
      </c>
      <c r="G50" s="777"/>
      <c r="H50" s="780" t="s">
        <v>253</v>
      </c>
      <c r="I50" s="824"/>
      <c r="J50" s="119"/>
      <c r="K50" s="655" t="s">
        <v>487</v>
      </c>
      <c r="L50" s="534"/>
      <c r="M50" s="655" t="s">
        <v>161</v>
      </c>
      <c r="N50" s="655"/>
      <c r="O50" s="655"/>
      <c r="P50" s="536" t="s">
        <v>128</v>
      </c>
      <c r="Q50" s="655"/>
      <c r="R50" s="655"/>
    </row>
    <row r="51" spans="1:18" ht="11.25" customHeight="1">
      <c r="A51" s="664"/>
      <c r="B51" s="664"/>
      <c r="C51" s="817"/>
      <c r="D51" s="817"/>
      <c r="E51" s="151"/>
      <c r="F51" s="822"/>
      <c r="G51" s="823"/>
      <c r="H51" s="825"/>
      <c r="I51" s="826"/>
      <c r="J51" s="119"/>
      <c r="K51" s="805" t="s">
        <v>417</v>
      </c>
      <c r="L51" s="806"/>
      <c r="M51" s="805" t="s">
        <v>454</v>
      </c>
      <c r="N51" s="805"/>
      <c r="O51" s="805"/>
      <c r="P51" s="801" t="s">
        <v>455</v>
      </c>
      <c r="Q51" s="801"/>
      <c r="R51" s="801"/>
    </row>
    <row r="52" spans="1:18" ht="11.25" customHeight="1">
      <c r="A52" s="664" t="s">
        <v>381</v>
      </c>
      <c r="B52" s="664"/>
      <c r="C52" s="817">
        <v>3255</v>
      </c>
      <c r="D52" s="817">
        <v>3009</v>
      </c>
      <c r="E52" s="151"/>
      <c r="J52" s="166"/>
      <c r="K52" s="655" t="s">
        <v>172</v>
      </c>
      <c r="L52" s="534"/>
      <c r="M52" s="655" t="s">
        <v>349</v>
      </c>
      <c r="N52" s="655"/>
      <c r="O52" s="655"/>
      <c r="P52" s="815" t="s">
        <v>476</v>
      </c>
      <c r="Q52" s="805"/>
      <c r="R52" s="805"/>
    </row>
    <row r="53" spans="1:18" ht="11.25" customHeight="1">
      <c r="A53" s="664"/>
      <c r="B53" s="664"/>
      <c r="C53" s="817"/>
      <c r="D53" s="817"/>
      <c r="E53" s="151"/>
      <c r="F53" s="655" t="s">
        <v>359</v>
      </c>
      <c r="G53" s="655"/>
      <c r="H53" s="655"/>
      <c r="I53" s="655"/>
      <c r="J53" s="166"/>
      <c r="K53" s="805" t="s">
        <v>452</v>
      </c>
      <c r="L53" s="806"/>
      <c r="M53" s="805" t="s">
        <v>421</v>
      </c>
      <c r="N53" s="805"/>
      <c r="O53" s="805"/>
      <c r="P53" s="816" t="s">
        <v>365</v>
      </c>
      <c r="Q53" s="816"/>
      <c r="R53" s="816"/>
    </row>
    <row r="54" spans="2:18" ht="11.25" customHeight="1">
      <c r="B54" s="151"/>
      <c r="C54" s="151"/>
      <c r="D54" s="151"/>
      <c r="E54" s="151"/>
      <c r="F54" s="805" t="s">
        <v>406</v>
      </c>
      <c r="G54" s="805"/>
      <c r="H54" s="805"/>
      <c r="I54" s="805"/>
      <c r="J54" s="166"/>
      <c r="K54" s="655" t="s">
        <v>361</v>
      </c>
      <c r="L54" s="534"/>
      <c r="M54" s="655" t="s">
        <v>342</v>
      </c>
      <c r="N54" s="655"/>
      <c r="O54" s="655"/>
      <c r="P54" s="815" t="s">
        <v>425</v>
      </c>
      <c r="Q54" s="805"/>
      <c r="R54" s="805"/>
    </row>
    <row r="55" spans="2:18" ht="11.25" customHeight="1">
      <c r="B55" s="151"/>
      <c r="C55" s="151"/>
      <c r="D55" s="151"/>
      <c r="E55" s="151"/>
      <c r="F55" s="811" t="s">
        <v>372</v>
      </c>
      <c r="G55" s="811"/>
      <c r="H55" s="811"/>
      <c r="I55" s="811"/>
      <c r="J55" s="166"/>
      <c r="K55" s="805" t="s">
        <v>453</v>
      </c>
      <c r="L55" s="806"/>
      <c r="M55" s="801" t="s">
        <v>422</v>
      </c>
      <c r="N55" s="801"/>
      <c r="O55" s="801"/>
      <c r="P55" s="655" t="s">
        <v>163</v>
      </c>
      <c r="Q55" s="655"/>
      <c r="R55" s="655"/>
    </row>
    <row r="56" spans="2:18" ht="18" customHeight="1">
      <c r="B56" s="151"/>
      <c r="C56" s="151"/>
      <c r="D56" s="151"/>
      <c r="E56" s="151"/>
      <c r="F56" s="812"/>
      <c r="G56" s="812"/>
      <c r="H56" s="812"/>
      <c r="I56" s="812"/>
      <c r="J56" s="166"/>
      <c r="K56" s="655" t="s">
        <v>488</v>
      </c>
      <c r="L56" s="655"/>
      <c r="M56" s="805" t="s">
        <v>457</v>
      </c>
      <c r="N56" s="805"/>
      <c r="O56" s="805"/>
      <c r="P56" s="813" t="s">
        <v>456</v>
      </c>
      <c r="Q56" s="814"/>
      <c r="R56" s="814"/>
    </row>
    <row r="57" spans="2:18" ht="18.75" customHeight="1">
      <c r="B57" s="151"/>
      <c r="C57" s="151"/>
      <c r="D57" s="151"/>
      <c r="E57" s="151"/>
      <c r="F57" s="809" t="s">
        <v>232</v>
      </c>
      <c r="G57" s="809"/>
      <c r="H57" s="809"/>
      <c r="I57" s="809"/>
      <c r="J57" s="166"/>
      <c r="K57" s="801" t="s">
        <v>418</v>
      </c>
      <c r="L57" s="801"/>
      <c r="M57" s="807" t="s">
        <v>363</v>
      </c>
      <c r="N57" s="807"/>
      <c r="O57" s="807"/>
      <c r="P57" s="810" t="s">
        <v>481</v>
      </c>
      <c r="Q57" s="810"/>
      <c r="R57" s="810"/>
    </row>
    <row r="58" spans="2:18" ht="11.25" customHeight="1">
      <c r="B58" s="151"/>
      <c r="C58" s="151"/>
      <c r="D58" s="151"/>
      <c r="E58" s="151"/>
      <c r="F58" s="800" t="s">
        <v>407</v>
      </c>
      <c r="G58" s="800"/>
      <c r="H58" s="800"/>
      <c r="I58" s="800"/>
      <c r="J58" s="166"/>
      <c r="K58" s="805" t="s">
        <v>419</v>
      </c>
      <c r="L58" s="806"/>
      <c r="M58" s="805" t="s">
        <v>404</v>
      </c>
      <c r="N58" s="805"/>
      <c r="O58" s="805"/>
      <c r="P58" s="805" t="s">
        <v>489</v>
      </c>
      <c r="Q58" s="805"/>
      <c r="R58" s="805"/>
    </row>
    <row r="59" spans="2:18" ht="11.25" customHeight="1">
      <c r="B59" s="151"/>
      <c r="C59" s="151"/>
      <c r="D59" s="151"/>
      <c r="E59" s="151"/>
      <c r="F59" s="800" t="s">
        <v>408</v>
      </c>
      <c r="G59" s="800"/>
      <c r="H59" s="800"/>
      <c r="I59" s="800"/>
      <c r="J59" s="166"/>
      <c r="K59" s="807" t="s">
        <v>347</v>
      </c>
      <c r="L59" s="807"/>
      <c r="M59" s="807" t="s">
        <v>183</v>
      </c>
      <c r="N59" s="807"/>
      <c r="O59" s="807"/>
      <c r="P59" s="655" t="s">
        <v>184</v>
      </c>
      <c r="Q59" s="655"/>
      <c r="R59" s="655"/>
    </row>
    <row r="60" spans="2:18" ht="11.25" customHeight="1">
      <c r="B60" s="151"/>
      <c r="C60" s="151"/>
      <c r="D60" s="151"/>
      <c r="E60" s="151"/>
      <c r="F60" s="800" t="s">
        <v>409</v>
      </c>
      <c r="G60" s="800"/>
      <c r="H60" s="800"/>
      <c r="I60" s="800"/>
      <c r="J60" s="166"/>
      <c r="K60" s="805" t="s">
        <v>420</v>
      </c>
      <c r="L60" s="806"/>
      <c r="M60" s="808" t="s">
        <v>458</v>
      </c>
      <c r="N60" s="808"/>
      <c r="O60" s="808"/>
      <c r="P60" s="801" t="s">
        <v>459</v>
      </c>
      <c r="Q60" s="801"/>
      <c r="R60" s="801"/>
    </row>
    <row r="61" spans="6:18" ht="11.25" customHeight="1">
      <c r="F61" s="800" t="s">
        <v>410</v>
      </c>
      <c r="G61" s="800"/>
      <c r="H61" s="800"/>
      <c r="I61" s="800"/>
      <c r="J61" s="166"/>
      <c r="K61" s="655" t="s">
        <v>362</v>
      </c>
      <c r="L61" s="655"/>
      <c r="M61" s="801" t="s">
        <v>423</v>
      </c>
      <c r="N61" s="801"/>
      <c r="O61" s="801"/>
      <c r="P61" s="801" t="s">
        <v>460</v>
      </c>
      <c r="Q61" s="801"/>
      <c r="R61" s="801"/>
    </row>
    <row r="62" spans="3:18" ht="11.25" customHeight="1">
      <c r="C62" s="312"/>
      <c r="D62" s="312"/>
      <c r="E62" s="312"/>
      <c r="F62" s="802" t="s">
        <v>371</v>
      </c>
      <c r="G62" s="803"/>
      <c r="H62" s="803"/>
      <c r="I62" s="804"/>
      <c r="J62" s="1"/>
      <c r="K62" s="805" t="s">
        <v>475</v>
      </c>
      <c r="L62" s="806"/>
      <c r="M62" s="805" t="s">
        <v>424</v>
      </c>
      <c r="N62" s="805"/>
      <c r="O62" s="805"/>
      <c r="P62" s="801" t="s">
        <v>461</v>
      </c>
      <c r="Q62" s="801"/>
      <c r="R62" s="801"/>
    </row>
    <row r="63" spans="16:18" ht="11.25" customHeight="1">
      <c r="P63" s="799" t="s">
        <v>426</v>
      </c>
      <c r="Q63" s="799"/>
      <c r="R63" s="799"/>
    </row>
    <row r="68" spans="3:13" ht="13.5">
      <c r="C68" s="151"/>
      <c r="D68" s="151"/>
      <c r="E68" s="151"/>
      <c r="F68" s="151"/>
      <c r="G68" s="151"/>
      <c r="J68" s="151"/>
      <c r="K68" s="151"/>
      <c r="L68" s="151"/>
      <c r="M68" s="151"/>
    </row>
    <row r="69" spans="3:13" ht="13.5" customHeight="1">
      <c r="C69" s="151"/>
      <c r="D69" s="151"/>
      <c r="E69" s="151"/>
      <c r="F69" s="151"/>
      <c r="G69" s="151"/>
      <c r="J69" s="151"/>
      <c r="K69" s="151"/>
      <c r="L69" s="151"/>
      <c r="M69" s="151"/>
    </row>
    <row r="70" spans="3:13" ht="13.5" customHeight="1">
      <c r="C70" s="151"/>
      <c r="D70" s="151"/>
      <c r="E70" s="151"/>
      <c r="F70" s="151"/>
      <c r="G70" s="151"/>
      <c r="J70" s="151"/>
      <c r="K70" s="151"/>
      <c r="L70" s="151"/>
      <c r="M70" s="151"/>
    </row>
    <row r="71" spans="3:13" ht="13.5" customHeight="1">
      <c r="C71" s="151"/>
      <c r="D71" s="151"/>
      <c r="E71" s="151"/>
      <c r="F71" s="151"/>
      <c r="G71" s="151"/>
      <c r="J71" s="151"/>
      <c r="K71" s="151"/>
      <c r="L71" s="151"/>
      <c r="M71" s="151"/>
    </row>
    <row r="72" spans="3:13" ht="13.5" customHeight="1">
      <c r="C72" s="151"/>
      <c r="D72" s="151"/>
      <c r="E72" s="151"/>
      <c r="F72" s="151"/>
      <c r="G72" s="151"/>
      <c r="J72" s="151"/>
      <c r="K72" s="151"/>
      <c r="L72" s="151"/>
      <c r="M72" s="151"/>
    </row>
    <row r="73" spans="3:13" ht="13.5" customHeight="1">
      <c r="C73" s="151"/>
      <c r="D73" s="151"/>
      <c r="E73" s="151"/>
      <c r="F73" s="151"/>
      <c r="G73" s="151"/>
      <c r="J73" s="151"/>
      <c r="K73" s="151"/>
      <c r="L73" s="151"/>
      <c r="M73" s="151"/>
    </row>
    <row r="74" spans="3:13" ht="14.25" customHeight="1">
      <c r="C74" s="151"/>
      <c r="D74" s="151"/>
      <c r="E74" s="151"/>
      <c r="F74" s="151"/>
      <c r="G74" s="151"/>
      <c r="J74" s="151"/>
      <c r="K74" s="151"/>
      <c r="L74" s="151"/>
      <c r="M74" s="151"/>
    </row>
  </sheetData>
  <sheetProtection/>
  <mergeCells count="240">
    <mergeCell ref="L2:L5"/>
    <mergeCell ref="G1:H1"/>
    <mergeCell ref="I1:J1"/>
    <mergeCell ref="C2:D4"/>
    <mergeCell ref="G2:H5"/>
    <mergeCell ref="I2:J5"/>
    <mergeCell ref="K2:K5"/>
    <mergeCell ref="G6:H6"/>
    <mergeCell ref="I6:J6"/>
    <mergeCell ref="K7:O7"/>
    <mergeCell ref="A8:D9"/>
    <mergeCell ref="F8:I8"/>
    <mergeCell ref="K8:L8"/>
    <mergeCell ref="M8:O8"/>
    <mergeCell ref="P8:R8"/>
    <mergeCell ref="F9:G9"/>
    <mergeCell ref="H9:I9"/>
    <mergeCell ref="K9:L9"/>
    <mergeCell ref="M9:O9"/>
    <mergeCell ref="P9:R9"/>
    <mergeCell ref="A10:B11"/>
    <mergeCell ref="C10:C11"/>
    <mergeCell ref="D10:D11"/>
    <mergeCell ref="F10:G10"/>
    <mergeCell ref="H10:I10"/>
    <mergeCell ref="K10:L10"/>
    <mergeCell ref="M10:O10"/>
    <mergeCell ref="P10:R10"/>
    <mergeCell ref="F11:G11"/>
    <mergeCell ref="H11:I11"/>
    <mergeCell ref="K11:L11"/>
    <mergeCell ref="M11:O11"/>
    <mergeCell ref="P11:R11"/>
    <mergeCell ref="A12:B13"/>
    <mergeCell ref="C12:C13"/>
    <mergeCell ref="D12:D13"/>
    <mergeCell ref="F12:I13"/>
    <mergeCell ref="K12:L12"/>
    <mergeCell ref="M12:O12"/>
    <mergeCell ref="P12:R12"/>
    <mergeCell ref="K13:L13"/>
    <mergeCell ref="M13:O13"/>
    <mergeCell ref="P13:R13"/>
    <mergeCell ref="A14:B15"/>
    <mergeCell ref="C14:C15"/>
    <mergeCell ref="D14:D15"/>
    <mergeCell ref="F14:I14"/>
    <mergeCell ref="K14:L14"/>
    <mergeCell ref="M14:O14"/>
    <mergeCell ref="P14:R15"/>
    <mergeCell ref="F15:G15"/>
    <mergeCell ref="H15:I15"/>
    <mergeCell ref="K15:L15"/>
    <mergeCell ref="M15:O15"/>
    <mergeCell ref="A16:B17"/>
    <mergeCell ref="C16:C17"/>
    <mergeCell ref="D16:D17"/>
    <mergeCell ref="F16:G16"/>
    <mergeCell ref="H16:I16"/>
    <mergeCell ref="P16:R16"/>
    <mergeCell ref="F17:G17"/>
    <mergeCell ref="H17:I17"/>
    <mergeCell ref="K17:R17"/>
    <mergeCell ref="A18:B19"/>
    <mergeCell ref="C18:C19"/>
    <mergeCell ref="D18:D19"/>
    <mergeCell ref="F18:G19"/>
    <mergeCell ref="H18:I19"/>
    <mergeCell ref="K18:L18"/>
    <mergeCell ref="M18:O18"/>
    <mergeCell ref="P18:R18"/>
    <mergeCell ref="K19:L19"/>
    <mergeCell ref="M19:O19"/>
    <mergeCell ref="P19:R19"/>
    <mergeCell ref="A20:B21"/>
    <mergeCell ref="C20:C21"/>
    <mergeCell ref="D20:D21"/>
    <mergeCell ref="K20:L20"/>
    <mergeCell ref="M20:O20"/>
    <mergeCell ref="P20:R20"/>
    <mergeCell ref="F21:I21"/>
    <mergeCell ref="K21:L21"/>
    <mergeCell ref="M21:O21"/>
    <mergeCell ref="P21:R21"/>
    <mergeCell ref="F22:I22"/>
    <mergeCell ref="K22:L22"/>
    <mergeCell ref="M22:O22"/>
    <mergeCell ref="P22:R22"/>
    <mergeCell ref="F23:I24"/>
    <mergeCell ref="K23:L23"/>
    <mergeCell ref="M23:O23"/>
    <mergeCell ref="P23:R23"/>
    <mergeCell ref="K24:L24"/>
    <mergeCell ref="M24:O24"/>
    <mergeCell ref="P24:R24"/>
    <mergeCell ref="F25:I25"/>
    <mergeCell ref="K25:L25"/>
    <mergeCell ref="M25:O25"/>
    <mergeCell ref="P25:R25"/>
    <mergeCell ref="F26:I26"/>
    <mergeCell ref="K26:L26"/>
    <mergeCell ref="M26:O26"/>
    <mergeCell ref="P26:R26"/>
    <mergeCell ref="F27:I27"/>
    <mergeCell ref="K27:L27"/>
    <mergeCell ref="M27:O27"/>
    <mergeCell ref="P27:R27"/>
    <mergeCell ref="F28:I28"/>
    <mergeCell ref="K28:L28"/>
    <mergeCell ref="M28:O28"/>
    <mergeCell ref="P28:R28"/>
    <mergeCell ref="F29:I29"/>
    <mergeCell ref="K29:L29"/>
    <mergeCell ref="M29:O29"/>
    <mergeCell ref="P29:R29"/>
    <mergeCell ref="F30:I30"/>
    <mergeCell ref="K30:L30"/>
    <mergeCell ref="M30:O30"/>
    <mergeCell ref="P30:R30"/>
    <mergeCell ref="P31:R31"/>
    <mergeCell ref="G33:H33"/>
    <mergeCell ref="I33:J33"/>
    <mergeCell ref="C34:D36"/>
    <mergeCell ref="G34:H37"/>
    <mergeCell ref="I34:J37"/>
    <mergeCell ref="K34:K37"/>
    <mergeCell ref="L34:L37"/>
    <mergeCell ref="G38:H38"/>
    <mergeCell ref="I38:J38"/>
    <mergeCell ref="K39:O39"/>
    <mergeCell ref="A40:D41"/>
    <mergeCell ref="F40:I40"/>
    <mergeCell ref="K40:L40"/>
    <mergeCell ref="M40:O40"/>
    <mergeCell ref="P40:R40"/>
    <mergeCell ref="F41:G41"/>
    <mergeCell ref="H41:I41"/>
    <mergeCell ref="K41:L41"/>
    <mergeCell ref="M41:O41"/>
    <mergeCell ref="P41:R41"/>
    <mergeCell ref="A42:B43"/>
    <mergeCell ref="C42:C43"/>
    <mergeCell ref="D42:D43"/>
    <mergeCell ref="F42:G42"/>
    <mergeCell ref="H42:I42"/>
    <mergeCell ref="K42:L42"/>
    <mergeCell ref="M42:O42"/>
    <mergeCell ref="P42:R42"/>
    <mergeCell ref="F43:G43"/>
    <mergeCell ref="H43:I43"/>
    <mergeCell ref="K43:L43"/>
    <mergeCell ref="M43:O43"/>
    <mergeCell ref="P43:R43"/>
    <mergeCell ref="A44:B45"/>
    <mergeCell ref="C44:C45"/>
    <mergeCell ref="D44:D45"/>
    <mergeCell ref="F44:I45"/>
    <mergeCell ref="K44:L44"/>
    <mergeCell ref="M44:O44"/>
    <mergeCell ref="P44:R44"/>
    <mergeCell ref="K45:L45"/>
    <mergeCell ref="M45:O45"/>
    <mergeCell ref="P45:R45"/>
    <mergeCell ref="A46:B47"/>
    <mergeCell ref="C46:C47"/>
    <mergeCell ref="D46:D47"/>
    <mergeCell ref="F46:I46"/>
    <mergeCell ref="K46:L46"/>
    <mergeCell ref="M46:O46"/>
    <mergeCell ref="P46:R47"/>
    <mergeCell ref="F47:G47"/>
    <mergeCell ref="H47:I47"/>
    <mergeCell ref="K47:L47"/>
    <mergeCell ref="M47:O47"/>
    <mergeCell ref="A48:B49"/>
    <mergeCell ref="C48:C49"/>
    <mergeCell ref="D48:D49"/>
    <mergeCell ref="F48:G48"/>
    <mergeCell ref="H48:I48"/>
    <mergeCell ref="P48:R48"/>
    <mergeCell ref="F49:G49"/>
    <mergeCell ref="H49:I49"/>
    <mergeCell ref="K49:R49"/>
    <mergeCell ref="A50:B51"/>
    <mergeCell ref="C50:C51"/>
    <mergeCell ref="D50:D51"/>
    <mergeCell ref="F50:G51"/>
    <mergeCell ref="H50:I51"/>
    <mergeCell ref="K50:L50"/>
    <mergeCell ref="M50:O50"/>
    <mergeCell ref="P50:R50"/>
    <mergeCell ref="K51:L51"/>
    <mergeCell ref="M51:O51"/>
    <mergeCell ref="P51:R51"/>
    <mergeCell ref="A52:B53"/>
    <mergeCell ref="C52:C53"/>
    <mergeCell ref="D52:D53"/>
    <mergeCell ref="K52:L52"/>
    <mergeCell ref="M52:O52"/>
    <mergeCell ref="P52:R52"/>
    <mergeCell ref="F53:I53"/>
    <mergeCell ref="K53:L53"/>
    <mergeCell ref="M53:O53"/>
    <mergeCell ref="P53:R53"/>
    <mergeCell ref="F54:I54"/>
    <mergeCell ref="K54:L54"/>
    <mergeCell ref="M54:O54"/>
    <mergeCell ref="P54:R54"/>
    <mergeCell ref="F55:I56"/>
    <mergeCell ref="K55:L55"/>
    <mergeCell ref="M55:O55"/>
    <mergeCell ref="P55:R55"/>
    <mergeCell ref="K56:L56"/>
    <mergeCell ref="M56:O56"/>
    <mergeCell ref="P56:R56"/>
    <mergeCell ref="F57:I57"/>
    <mergeCell ref="K57:L57"/>
    <mergeCell ref="M57:O57"/>
    <mergeCell ref="P57:R57"/>
    <mergeCell ref="F58:I58"/>
    <mergeCell ref="K58:L58"/>
    <mergeCell ref="M58:O58"/>
    <mergeCell ref="P58:R58"/>
    <mergeCell ref="F59:I59"/>
    <mergeCell ref="K59:L59"/>
    <mergeCell ref="M59:O59"/>
    <mergeCell ref="P59:R59"/>
    <mergeCell ref="F60:I60"/>
    <mergeCell ref="K60:L60"/>
    <mergeCell ref="M60:O60"/>
    <mergeCell ref="P60:R60"/>
    <mergeCell ref="P63:R63"/>
    <mergeCell ref="F61:I61"/>
    <mergeCell ref="K61:L61"/>
    <mergeCell ref="M61:O61"/>
    <mergeCell ref="P61:R61"/>
    <mergeCell ref="F62:I62"/>
    <mergeCell ref="K62:L62"/>
    <mergeCell ref="M62:O62"/>
    <mergeCell ref="P62:R62"/>
  </mergeCells>
  <printOptions/>
  <pageMargins left="0.5905511811023623" right="0" top="0.3937007874015748" bottom="0" header="0.11811023622047245"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FFC000"/>
  </sheetPr>
  <dimension ref="A1:S92"/>
  <sheetViews>
    <sheetView view="pageBreakPreview" zoomScale="85" zoomScaleNormal="85" zoomScaleSheetLayoutView="85" zoomScalePageLayoutView="0" workbookViewId="0" topLeftCell="A1">
      <selection activeCell="K42" sqref="K42:K43"/>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ht="13.5">
      <c r="A1" s="320" t="s">
        <v>373</v>
      </c>
    </row>
    <row r="5" spans="6:13" ht="13.5">
      <c r="F5" s="563" t="s">
        <v>132</v>
      </c>
      <c r="G5" s="563"/>
      <c r="H5" s="563"/>
      <c r="I5" s="563"/>
      <c r="J5" s="563"/>
      <c r="K5" s="563"/>
      <c r="L5" s="563"/>
      <c r="M5" s="563"/>
    </row>
    <row r="6" spans="6:13" ht="13.5" customHeight="1">
      <c r="F6" s="563"/>
      <c r="G6" s="563"/>
      <c r="H6" s="563"/>
      <c r="I6" s="563"/>
      <c r="J6" s="563"/>
      <c r="K6" s="563"/>
      <c r="L6" s="563"/>
      <c r="M6" s="563"/>
    </row>
    <row r="7" spans="6:13" ht="13.5" customHeight="1">
      <c r="F7" s="563"/>
      <c r="G7" s="563"/>
      <c r="H7" s="563"/>
      <c r="I7" s="563"/>
      <c r="J7" s="563"/>
      <c r="K7" s="563"/>
      <c r="L7" s="563"/>
      <c r="M7" s="563"/>
    </row>
    <row r="8" spans="6:13" ht="13.5" customHeight="1">
      <c r="F8" s="563"/>
      <c r="G8" s="563"/>
      <c r="H8" s="563"/>
      <c r="I8" s="563"/>
      <c r="J8" s="563"/>
      <c r="K8" s="563"/>
      <c r="L8" s="563"/>
      <c r="M8" s="563"/>
    </row>
    <row r="9" spans="1:19" ht="28.5" customHeight="1">
      <c r="A9" s="320"/>
      <c r="B9" s="319"/>
      <c r="C9" s="205"/>
      <c r="D9" s="205"/>
      <c r="E9" s="205"/>
      <c r="F9" s="563"/>
      <c r="G9" s="563"/>
      <c r="H9" s="563"/>
      <c r="I9" s="563"/>
      <c r="J9" s="563"/>
      <c r="K9" s="563"/>
      <c r="L9" s="563"/>
      <c r="M9" s="563"/>
      <c r="N9" s="205"/>
      <c r="O9" s="205"/>
      <c r="P9" s="321"/>
      <c r="Q9" s="564"/>
      <c r="R9" s="564"/>
      <c r="S9" s="318"/>
    </row>
    <row r="10" spans="1:13" ht="13.5">
      <c r="A10" t="s">
        <v>374</v>
      </c>
      <c r="M10" s="235" t="s">
        <v>200</v>
      </c>
    </row>
    <row r="11" ht="13.5">
      <c r="M11" s="235"/>
    </row>
    <row r="12" spans="1:18" ht="17.25">
      <c r="A12" s="565" t="s">
        <v>1</v>
      </c>
      <c r="B12" s="566"/>
      <c r="C12" s="566"/>
      <c r="D12" s="567"/>
      <c r="E12" s="900" t="s">
        <v>10</v>
      </c>
      <c r="F12" s="901"/>
      <c r="G12" s="322" t="s">
        <v>16</v>
      </c>
      <c r="H12" s="323"/>
      <c r="I12" s="323"/>
      <c r="J12" s="324"/>
      <c r="K12" s="571" t="s">
        <v>19</v>
      </c>
      <c r="L12" s="314" t="s">
        <v>28</v>
      </c>
      <c r="M12" s="573" t="s">
        <v>201</v>
      </c>
      <c r="N12" s="574"/>
      <c r="O12" s="574"/>
      <c r="P12" s="904" t="s">
        <v>33</v>
      </c>
      <c r="Q12" s="904"/>
      <c r="R12" s="904"/>
    </row>
    <row r="13" spans="1:18" ht="14.25">
      <c r="A13" s="568"/>
      <c r="B13" s="569"/>
      <c r="C13" s="569"/>
      <c r="D13" s="570"/>
      <c r="E13" s="902"/>
      <c r="F13" s="903"/>
      <c r="G13" s="576" t="s">
        <v>67</v>
      </c>
      <c r="H13" s="577"/>
      <c r="I13" s="578" t="s">
        <v>18</v>
      </c>
      <c r="J13" s="579"/>
      <c r="K13" s="572"/>
      <c r="L13" s="580" t="s">
        <v>29</v>
      </c>
      <c r="M13" s="336"/>
      <c r="N13" s="174" t="s">
        <v>34</v>
      </c>
      <c r="O13" s="174" t="s">
        <v>18</v>
      </c>
      <c r="P13" s="904"/>
      <c r="Q13" s="904"/>
      <c r="R13" s="904"/>
    </row>
    <row r="14" spans="1:18" ht="14.25">
      <c r="A14" s="568"/>
      <c r="B14" s="569"/>
      <c r="C14" s="569"/>
      <c r="D14" s="570"/>
      <c r="E14" s="902"/>
      <c r="F14" s="903"/>
      <c r="G14" s="580" t="s">
        <v>17</v>
      </c>
      <c r="H14" s="581"/>
      <c r="I14" s="580" t="s">
        <v>17</v>
      </c>
      <c r="J14" s="581"/>
      <c r="K14" s="572"/>
      <c r="L14" s="580"/>
      <c r="M14" s="341" t="s">
        <v>62</v>
      </c>
      <c r="N14" s="341" t="s">
        <v>39</v>
      </c>
      <c r="O14" s="341" t="s">
        <v>39</v>
      </c>
      <c r="P14" s="341" t="s">
        <v>62</v>
      </c>
      <c r="Q14" s="355" t="s">
        <v>34</v>
      </c>
      <c r="R14" s="355" t="s">
        <v>18</v>
      </c>
    </row>
    <row r="15" spans="1:18" ht="15.75" customHeight="1">
      <c r="A15" s="582" t="s">
        <v>32</v>
      </c>
      <c r="B15" s="331" t="s">
        <v>2</v>
      </c>
      <c r="C15" s="317"/>
      <c r="D15" s="330"/>
      <c r="E15" s="585" t="s">
        <v>11</v>
      </c>
      <c r="F15" s="586"/>
      <c r="G15" s="893" t="s">
        <v>20</v>
      </c>
      <c r="H15" s="704"/>
      <c r="I15" s="593">
        <v>14700</v>
      </c>
      <c r="J15" s="594"/>
      <c r="K15" s="618">
        <v>9000</v>
      </c>
      <c r="L15" s="593">
        <v>12000</v>
      </c>
      <c r="M15" s="342">
        <v>1</v>
      </c>
      <c r="N15" s="346">
        <f>C59*30</f>
        <v>25080</v>
      </c>
      <c r="O15" s="346">
        <f>D59*30</f>
        <v>22680</v>
      </c>
      <c r="P15" s="342">
        <v>1</v>
      </c>
      <c r="Q15" s="356">
        <f>K15+L15+N15</f>
        <v>46080</v>
      </c>
      <c r="R15" s="356">
        <f>I15+K15+L15+O15</f>
        <v>58380</v>
      </c>
    </row>
    <row r="16" spans="1:18" ht="14.25">
      <c r="A16" s="583"/>
      <c r="B16" s="325"/>
      <c r="C16" s="100"/>
      <c r="D16" s="326"/>
      <c r="E16" s="606" t="s">
        <v>12</v>
      </c>
      <c r="F16" s="607"/>
      <c r="G16" s="894"/>
      <c r="H16" s="895"/>
      <c r="I16" s="595"/>
      <c r="J16" s="596"/>
      <c r="K16" s="619"/>
      <c r="L16" s="595"/>
      <c r="M16" s="337">
        <v>2</v>
      </c>
      <c r="N16" s="347">
        <f>C61*30</f>
        <v>27300</v>
      </c>
      <c r="O16" s="353">
        <f>D61*30</f>
        <v>24840</v>
      </c>
      <c r="P16" s="337">
        <v>2</v>
      </c>
      <c r="Q16" s="357">
        <f>K15+L15+N16</f>
        <v>48300</v>
      </c>
      <c r="R16" s="347">
        <f>I15+K15+L15+O16</f>
        <v>60540</v>
      </c>
    </row>
    <row r="17" spans="1:18" ht="14.25">
      <c r="A17" s="583"/>
      <c r="B17" s="327"/>
      <c r="C17" s="101"/>
      <c r="D17" s="326"/>
      <c r="E17" s="608"/>
      <c r="F17" s="609"/>
      <c r="G17" s="894"/>
      <c r="H17" s="895"/>
      <c r="I17" s="595"/>
      <c r="J17" s="596"/>
      <c r="K17" s="619"/>
      <c r="L17" s="595"/>
      <c r="M17" s="402">
        <v>3</v>
      </c>
      <c r="N17" s="348">
        <f>C63*30</f>
        <v>29220</v>
      </c>
      <c r="O17" s="348">
        <f>D63*30</f>
        <v>26700</v>
      </c>
      <c r="P17" s="402">
        <v>3</v>
      </c>
      <c r="Q17" s="348">
        <f>K15+L15+N17</f>
        <v>50220</v>
      </c>
      <c r="R17" s="348">
        <f>I15+K15+L15+O17</f>
        <v>62400</v>
      </c>
    </row>
    <row r="18" spans="1:18" ht="14.25" customHeight="1">
      <c r="A18" s="583"/>
      <c r="B18" s="327"/>
      <c r="C18" s="101"/>
      <c r="D18" s="326"/>
      <c r="E18" s="608"/>
      <c r="F18" s="609"/>
      <c r="G18" s="894"/>
      <c r="H18" s="895"/>
      <c r="I18" s="595"/>
      <c r="J18" s="596"/>
      <c r="K18" s="619"/>
      <c r="L18" s="605"/>
      <c r="M18" s="337">
        <v>4</v>
      </c>
      <c r="N18" s="347">
        <f>C65*30</f>
        <v>30900</v>
      </c>
      <c r="O18" s="347">
        <f>D65*30</f>
        <v>28380</v>
      </c>
      <c r="P18" s="337">
        <v>4</v>
      </c>
      <c r="Q18" s="358">
        <f>K15+L15+N18</f>
        <v>51900</v>
      </c>
      <c r="R18" s="347">
        <f>I15+K15+L15+O18</f>
        <v>64080</v>
      </c>
    </row>
    <row r="19" spans="1:18" ht="15" customHeight="1">
      <c r="A19" s="583"/>
      <c r="B19" s="890" t="s">
        <v>490</v>
      </c>
      <c r="C19" s="891"/>
      <c r="D19" s="892"/>
      <c r="E19" s="610"/>
      <c r="F19" s="611"/>
      <c r="G19" s="784"/>
      <c r="H19" s="706"/>
      <c r="I19" s="739" t="s">
        <v>54</v>
      </c>
      <c r="J19" s="740"/>
      <c r="K19" s="334" t="s">
        <v>57</v>
      </c>
      <c r="L19" s="335" t="s">
        <v>61</v>
      </c>
      <c r="M19" s="339">
        <v>5</v>
      </c>
      <c r="N19" s="349">
        <f>C67*30</f>
        <v>32550</v>
      </c>
      <c r="O19" s="349">
        <f>D67*30</f>
        <v>30090</v>
      </c>
      <c r="P19" s="339">
        <v>5</v>
      </c>
      <c r="Q19" s="349">
        <f>K15+L15+N19</f>
        <v>53550</v>
      </c>
      <c r="R19" s="349">
        <f>I15+K15+L15+O19</f>
        <v>65790</v>
      </c>
    </row>
    <row r="20" spans="1:18" ht="14.25">
      <c r="A20" s="583"/>
      <c r="B20" s="328"/>
      <c r="C20" s="329"/>
      <c r="D20" s="330"/>
      <c r="E20" s="615" t="s">
        <v>11</v>
      </c>
      <c r="F20" s="615"/>
      <c r="G20" s="595">
        <v>11100</v>
      </c>
      <c r="H20" s="596"/>
      <c r="I20" s="595">
        <v>14700</v>
      </c>
      <c r="J20" s="596"/>
      <c r="K20" s="619">
        <v>11700</v>
      </c>
      <c r="L20" s="595">
        <v>12000</v>
      </c>
      <c r="M20" s="343">
        <v>1</v>
      </c>
      <c r="N20" s="350">
        <f>C59*30</f>
        <v>25080</v>
      </c>
      <c r="O20" s="350">
        <f>D59*30</f>
        <v>22680</v>
      </c>
      <c r="P20" s="343">
        <v>1</v>
      </c>
      <c r="Q20" s="359">
        <f>SUM(G20+K20+L20+N20)</f>
        <v>59880</v>
      </c>
      <c r="R20" s="359">
        <f>I20+K20+L20+O20</f>
        <v>61080</v>
      </c>
    </row>
    <row r="21" spans="1:18" ht="15" customHeight="1">
      <c r="A21" s="583"/>
      <c r="B21" s="327" t="s">
        <v>492</v>
      </c>
      <c r="C21" s="101"/>
      <c r="D21" s="326"/>
      <c r="E21" s="597" t="s">
        <v>13</v>
      </c>
      <c r="F21" s="597"/>
      <c r="G21" s="595"/>
      <c r="H21" s="596"/>
      <c r="I21" s="595"/>
      <c r="J21" s="596"/>
      <c r="K21" s="619"/>
      <c r="L21" s="595"/>
      <c r="M21" s="402">
        <v>2</v>
      </c>
      <c r="N21" s="348">
        <f>C61*30</f>
        <v>27300</v>
      </c>
      <c r="O21" s="354">
        <f>D61*30</f>
        <v>24840</v>
      </c>
      <c r="P21" s="402">
        <v>2</v>
      </c>
      <c r="Q21" s="348">
        <f>SUM(G20+K20+L20+N21)</f>
        <v>62100</v>
      </c>
      <c r="R21" s="348">
        <f>I20+K20+L20+O21</f>
        <v>63240</v>
      </c>
    </row>
    <row r="22" spans="1:18" ht="14.25">
      <c r="A22" s="583"/>
      <c r="B22" s="894"/>
      <c r="C22" s="896"/>
      <c r="D22" s="895"/>
      <c r="E22" s="598"/>
      <c r="F22" s="598"/>
      <c r="G22" s="595"/>
      <c r="H22" s="596"/>
      <c r="I22" s="595"/>
      <c r="J22" s="596"/>
      <c r="K22" s="619"/>
      <c r="L22" s="595"/>
      <c r="M22" s="337">
        <v>3</v>
      </c>
      <c r="N22" s="347">
        <f>C63*30</f>
        <v>29220</v>
      </c>
      <c r="O22" s="347">
        <f>D63*30</f>
        <v>26700</v>
      </c>
      <c r="P22" s="337">
        <v>3</v>
      </c>
      <c r="Q22" s="347">
        <f>SUM(G20+K20+L20+N22)</f>
        <v>64020</v>
      </c>
      <c r="R22" s="360">
        <f>I20+K20+L20+O22</f>
        <v>65100</v>
      </c>
    </row>
    <row r="23" spans="1:18" ht="14.25">
      <c r="A23" s="583"/>
      <c r="B23" s="599"/>
      <c r="C23" s="600"/>
      <c r="D23" s="601"/>
      <c r="E23" s="598"/>
      <c r="F23" s="598"/>
      <c r="G23" s="595"/>
      <c r="H23" s="596"/>
      <c r="I23" s="595"/>
      <c r="J23" s="596"/>
      <c r="K23" s="619"/>
      <c r="L23" s="605"/>
      <c r="M23" s="402">
        <v>4</v>
      </c>
      <c r="N23" s="348">
        <f>C65*30</f>
        <v>30900</v>
      </c>
      <c r="O23" s="348">
        <f>D65*30</f>
        <v>28380</v>
      </c>
      <c r="P23" s="402">
        <v>4</v>
      </c>
      <c r="Q23" s="348">
        <f>SUM(G20+K20+L20+N23)</f>
        <v>65700</v>
      </c>
      <c r="R23" s="348">
        <f>I20+K20+L20+O23</f>
        <v>66780</v>
      </c>
    </row>
    <row r="24" spans="1:18" ht="14.25">
      <c r="A24" s="583"/>
      <c r="B24" s="897" t="s">
        <v>491</v>
      </c>
      <c r="C24" s="898"/>
      <c r="D24" s="899"/>
      <c r="E24" s="598"/>
      <c r="F24" s="598"/>
      <c r="G24" s="888" t="s">
        <v>138</v>
      </c>
      <c r="H24" s="889"/>
      <c r="I24" s="888" t="s">
        <v>54</v>
      </c>
      <c r="J24" s="889"/>
      <c r="K24" s="66" t="s">
        <v>58</v>
      </c>
      <c r="L24" s="313" t="s">
        <v>61</v>
      </c>
      <c r="M24" s="344">
        <v>5</v>
      </c>
      <c r="N24" s="351">
        <f>C67*30</f>
        <v>32550</v>
      </c>
      <c r="O24" s="351">
        <f>D67*30</f>
        <v>30090</v>
      </c>
      <c r="P24" s="344">
        <v>5</v>
      </c>
      <c r="Q24" s="351">
        <f>SUM(G20+K20+L20+N24)</f>
        <v>67350</v>
      </c>
      <c r="R24" s="357">
        <f>I20+K20+L20+O24</f>
        <v>68490</v>
      </c>
    </row>
    <row r="25" spans="1:18" ht="14.25">
      <c r="A25" s="583"/>
      <c r="B25" s="101"/>
      <c r="C25" s="101"/>
      <c r="D25" s="101"/>
      <c r="E25" s="585" t="s">
        <v>11</v>
      </c>
      <c r="F25" s="586"/>
      <c r="G25" s="593" t="s">
        <v>203</v>
      </c>
      <c r="H25" s="594"/>
      <c r="I25" s="593">
        <v>39300</v>
      </c>
      <c r="J25" s="594"/>
      <c r="K25" s="618">
        <v>19500</v>
      </c>
      <c r="L25" s="593">
        <v>12000</v>
      </c>
      <c r="M25" s="342">
        <v>1</v>
      </c>
      <c r="N25" s="346">
        <f>C59*30</f>
        <v>25080</v>
      </c>
      <c r="O25" s="346">
        <f>D59*30</f>
        <v>22680</v>
      </c>
      <c r="P25" s="385">
        <v>1</v>
      </c>
      <c r="Q25" s="356">
        <v>67680</v>
      </c>
      <c r="R25" s="389">
        <f>I25+K25+L25+O25</f>
        <v>93480</v>
      </c>
    </row>
    <row r="26" spans="1:18" ht="14.25">
      <c r="A26" s="583"/>
      <c r="B26" s="101" t="s">
        <v>493</v>
      </c>
      <c r="C26" s="101"/>
      <c r="D26" s="101"/>
      <c r="E26" s="606" t="s">
        <v>496</v>
      </c>
      <c r="F26" s="597"/>
      <c r="G26" s="595"/>
      <c r="H26" s="596"/>
      <c r="I26" s="595"/>
      <c r="J26" s="596"/>
      <c r="K26" s="619"/>
      <c r="L26" s="595"/>
      <c r="M26" s="337">
        <v>2</v>
      </c>
      <c r="N26" s="347">
        <f>C61*30</f>
        <v>27300</v>
      </c>
      <c r="O26" s="353">
        <f>D61*30</f>
        <v>24840</v>
      </c>
      <c r="P26" s="386">
        <v>2</v>
      </c>
      <c r="Q26" s="347">
        <v>69900</v>
      </c>
      <c r="R26" s="390">
        <f>I25+K25+L25+O26</f>
        <v>95640</v>
      </c>
    </row>
    <row r="27" spans="1:18" ht="14.25">
      <c r="A27" s="583"/>
      <c r="B27" s="101"/>
      <c r="C27" s="101"/>
      <c r="D27" s="101"/>
      <c r="E27" s="608"/>
      <c r="F27" s="598"/>
      <c r="G27" s="595"/>
      <c r="H27" s="596"/>
      <c r="I27" s="595"/>
      <c r="J27" s="596"/>
      <c r="K27" s="619"/>
      <c r="L27" s="595"/>
      <c r="M27" s="402">
        <v>3</v>
      </c>
      <c r="N27" s="348">
        <f>C63*30</f>
        <v>29220</v>
      </c>
      <c r="O27" s="348">
        <f>D63*30</f>
        <v>26700</v>
      </c>
      <c r="P27" s="403">
        <v>3</v>
      </c>
      <c r="Q27" s="348">
        <v>71820</v>
      </c>
      <c r="R27" s="391">
        <f>I25+K25+L25+O27</f>
        <v>97500</v>
      </c>
    </row>
    <row r="28" spans="1:18" ht="14.25" customHeight="1">
      <c r="A28" s="583"/>
      <c r="B28" s="101"/>
      <c r="C28" s="101"/>
      <c r="D28" s="101"/>
      <c r="E28" s="608"/>
      <c r="F28" s="598"/>
      <c r="G28" s="595"/>
      <c r="H28" s="596"/>
      <c r="I28" s="595"/>
      <c r="J28" s="596"/>
      <c r="K28" s="619"/>
      <c r="L28" s="605"/>
      <c r="M28" s="337">
        <v>4</v>
      </c>
      <c r="N28" s="347">
        <f>C65*30</f>
        <v>30900</v>
      </c>
      <c r="O28" s="347">
        <f>D65*30</f>
        <v>28380</v>
      </c>
      <c r="P28" s="386">
        <v>4</v>
      </c>
      <c r="Q28" s="347">
        <v>73500</v>
      </c>
      <c r="R28" s="390">
        <f>I25+K25+L25+O28</f>
        <v>99180</v>
      </c>
    </row>
    <row r="29" spans="1:18" ht="14.25">
      <c r="A29" s="583"/>
      <c r="B29" s="887" t="s">
        <v>491</v>
      </c>
      <c r="C29" s="887"/>
      <c r="D29" s="887"/>
      <c r="E29" s="610"/>
      <c r="F29" s="620"/>
      <c r="G29" s="739" t="s">
        <v>138</v>
      </c>
      <c r="H29" s="740"/>
      <c r="I29" s="739" t="s">
        <v>112</v>
      </c>
      <c r="J29" s="740"/>
      <c r="K29" s="334" t="s">
        <v>59</v>
      </c>
      <c r="L29" s="335" t="s">
        <v>61</v>
      </c>
      <c r="M29" s="339">
        <v>5</v>
      </c>
      <c r="N29" s="349">
        <f>C67*30</f>
        <v>32550</v>
      </c>
      <c r="O29" s="349">
        <f>D67*30</f>
        <v>30090</v>
      </c>
      <c r="P29" s="388">
        <v>5</v>
      </c>
      <c r="Q29" s="393">
        <v>75150</v>
      </c>
      <c r="R29" s="392">
        <f>I25+K25+L25+O29</f>
        <v>100890</v>
      </c>
    </row>
    <row r="30" spans="1:18" ht="14.25" customHeight="1">
      <c r="A30" s="583"/>
      <c r="B30" s="101"/>
      <c r="C30" s="101"/>
      <c r="D30" s="101"/>
      <c r="E30" s="585" t="s">
        <v>11</v>
      </c>
      <c r="F30" s="586"/>
      <c r="G30" s="593" t="s">
        <v>203</v>
      </c>
      <c r="H30" s="594"/>
      <c r="I30" s="593">
        <v>39300</v>
      </c>
      <c r="J30" s="594"/>
      <c r="K30" s="618">
        <v>40800</v>
      </c>
      <c r="L30" s="593">
        <v>12000</v>
      </c>
      <c r="M30" s="405">
        <v>1</v>
      </c>
      <c r="N30" s="413">
        <f>C59*30</f>
        <v>25080</v>
      </c>
      <c r="O30" s="413">
        <f>D59*30</f>
        <v>22680</v>
      </c>
      <c r="P30" s="414">
        <v>1</v>
      </c>
      <c r="Q30" s="415">
        <v>88980</v>
      </c>
      <c r="R30" s="416">
        <f>I30+K30+L30+O30</f>
        <v>114780</v>
      </c>
    </row>
    <row r="31" spans="1:18" ht="14.25" customHeight="1">
      <c r="A31" s="583"/>
      <c r="B31" s="101" t="s">
        <v>494</v>
      </c>
      <c r="C31" s="101"/>
      <c r="D31" s="101"/>
      <c r="E31" s="606" t="s">
        <v>495</v>
      </c>
      <c r="F31" s="597"/>
      <c r="G31" s="595"/>
      <c r="H31" s="596"/>
      <c r="I31" s="595"/>
      <c r="J31" s="596"/>
      <c r="K31" s="619"/>
      <c r="L31" s="595"/>
      <c r="M31" s="406">
        <v>2</v>
      </c>
      <c r="N31" s="348">
        <f>C61*30</f>
        <v>27300</v>
      </c>
      <c r="O31" s="354">
        <f>D61*30</f>
        <v>24840</v>
      </c>
      <c r="P31" s="407">
        <v>2</v>
      </c>
      <c r="Q31" s="348">
        <v>91200</v>
      </c>
      <c r="R31" s="391">
        <f>I30+K30+L30+O31</f>
        <v>116940</v>
      </c>
    </row>
    <row r="32" spans="1:18" ht="14.25" customHeight="1">
      <c r="A32" s="583"/>
      <c r="B32" s="101"/>
      <c r="C32" s="101"/>
      <c r="D32" s="101"/>
      <c r="E32" s="608"/>
      <c r="F32" s="598"/>
      <c r="G32" s="595"/>
      <c r="H32" s="596"/>
      <c r="I32" s="595"/>
      <c r="J32" s="596"/>
      <c r="K32" s="619"/>
      <c r="L32" s="595"/>
      <c r="M32" s="273">
        <v>3</v>
      </c>
      <c r="N32" s="307">
        <f>C63*30</f>
        <v>29220</v>
      </c>
      <c r="O32" s="307">
        <f>D63*30</f>
        <v>26700</v>
      </c>
      <c r="P32" s="417">
        <v>3</v>
      </c>
      <c r="Q32" s="307">
        <v>93120</v>
      </c>
      <c r="R32" s="277">
        <f>I30+K30+L30+O32</f>
        <v>118800</v>
      </c>
    </row>
    <row r="33" spans="1:18" ht="14.25" customHeight="1">
      <c r="A33" s="583"/>
      <c r="B33" s="101"/>
      <c r="C33" s="101"/>
      <c r="D33" s="101"/>
      <c r="E33" s="608"/>
      <c r="F33" s="598"/>
      <c r="G33" s="595"/>
      <c r="H33" s="596"/>
      <c r="I33" s="595"/>
      <c r="J33" s="596"/>
      <c r="K33" s="619"/>
      <c r="L33" s="605"/>
      <c r="M33" s="406">
        <v>4</v>
      </c>
      <c r="N33" s="348">
        <f>C65*30</f>
        <v>30900</v>
      </c>
      <c r="O33" s="348">
        <f>D65*30</f>
        <v>28380</v>
      </c>
      <c r="P33" s="407">
        <v>4</v>
      </c>
      <c r="Q33" s="348">
        <v>94800</v>
      </c>
      <c r="R33" s="391">
        <f>I30+K30+L30+O33</f>
        <v>120480</v>
      </c>
    </row>
    <row r="34" spans="1:18" ht="14.25" customHeight="1">
      <c r="A34" s="584"/>
      <c r="B34" s="887" t="s">
        <v>491</v>
      </c>
      <c r="C34" s="887"/>
      <c r="D34" s="887"/>
      <c r="E34" s="610"/>
      <c r="F34" s="620"/>
      <c r="G34" s="739" t="s">
        <v>138</v>
      </c>
      <c r="H34" s="740"/>
      <c r="I34" s="739" t="s">
        <v>112</v>
      </c>
      <c r="J34" s="740"/>
      <c r="K34" s="412" t="s">
        <v>497</v>
      </c>
      <c r="L34" s="335" t="s">
        <v>61</v>
      </c>
      <c r="M34" s="418">
        <v>5</v>
      </c>
      <c r="N34" s="419">
        <f>C67*30</f>
        <v>32550</v>
      </c>
      <c r="O34" s="419">
        <f>D67*30</f>
        <v>30090</v>
      </c>
      <c r="P34" s="420">
        <v>5</v>
      </c>
      <c r="Q34" s="421">
        <v>96450</v>
      </c>
      <c r="R34" s="422">
        <f>I30+K30+L30+O34</f>
        <v>122190</v>
      </c>
    </row>
    <row r="35" spans="1:18" ht="13.5">
      <c r="A35" s="623" t="s">
        <v>9</v>
      </c>
      <c r="B35" s="623"/>
      <c r="C35" s="623"/>
      <c r="D35" s="623"/>
      <c r="E35" s="624" t="s">
        <v>11</v>
      </c>
      <c r="F35" s="615"/>
      <c r="G35" s="595">
        <v>19200</v>
      </c>
      <c r="H35" s="596"/>
      <c r="I35" s="595">
        <v>59400</v>
      </c>
      <c r="J35" s="596"/>
      <c r="K35" s="750">
        <v>48000</v>
      </c>
      <c r="L35" s="595">
        <v>12000</v>
      </c>
      <c r="M35" s="342">
        <v>1</v>
      </c>
      <c r="N35" s="346">
        <f>C59*30</f>
        <v>25080</v>
      </c>
      <c r="O35" s="346">
        <f>D59*30</f>
        <v>22680</v>
      </c>
      <c r="P35" s="342">
        <v>1</v>
      </c>
      <c r="Q35" s="423">
        <f>G35+K35+L35+N35</f>
        <v>104280</v>
      </c>
      <c r="R35" s="356">
        <f>I35+K35+L35+O35</f>
        <v>142080</v>
      </c>
    </row>
    <row r="36" spans="1:18" ht="13.5">
      <c r="A36" s="623"/>
      <c r="B36" s="623"/>
      <c r="C36" s="623"/>
      <c r="D36" s="623"/>
      <c r="E36" s="606" t="s">
        <v>15</v>
      </c>
      <c r="F36" s="597"/>
      <c r="G36" s="595"/>
      <c r="H36" s="596"/>
      <c r="I36" s="595"/>
      <c r="J36" s="596"/>
      <c r="K36" s="750"/>
      <c r="L36" s="595"/>
      <c r="M36" s="273">
        <v>2</v>
      </c>
      <c r="N36" s="307">
        <f>C61*30</f>
        <v>27300</v>
      </c>
      <c r="O36" s="305">
        <f>D61*30</f>
        <v>24840</v>
      </c>
      <c r="P36" s="273">
        <v>2</v>
      </c>
      <c r="Q36" s="307">
        <f>G35+K35+L35+N36</f>
        <v>106500</v>
      </c>
      <c r="R36" s="307">
        <f>I35+K35+L35+O36</f>
        <v>144240</v>
      </c>
    </row>
    <row r="37" spans="1:18" ht="13.5">
      <c r="A37" s="623"/>
      <c r="B37" s="623"/>
      <c r="C37" s="623"/>
      <c r="D37" s="623"/>
      <c r="E37" s="608"/>
      <c r="F37" s="598"/>
      <c r="G37" s="595"/>
      <c r="H37" s="596"/>
      <c r="I37" s="595"/>
      <c r="J37" s="596"/>
      <c r="K37" s="750"/>
      <c r="L37" s="595"/>
      <c r="M37" s="406">
        <v>3</v>
      </c>
      <c r="N37" s="348">
        <f>C63*30</f>
        <v>29220</v>
      </c>
      <c r="O37" s="348">
        <f>D63*30</f>
        <v>26700</v>
      </c>
      <c r="P37" s="406">
        <v>3</v>
      </c>
      <c r="Q37" s="348">
        <f>G35+K35+L35+N37</f>
        <v>108420</v>
      </c>
      <c r="R37" s="348">
        <f>I35+K35+L35+O37</f>
        <v>146100</v>
      </c>
    </row>
    <row r="38" spans="1:18" ht="14.25" customHeight="1">
      <c r="A38" s="623"/>
      <c r="B38" s="623"/>
      <c r="C38" s="623"/>
      <c r="D38" s="623"/>
      <c r="E38" s="608"/>
      <c r="F38" s="598"/>
      <c r="G38" s="595"/>
      <c r="H38" s="596"/>
      <c r="I38" s="595"/>
      <c r="J38" s="596"/>
      <c r="K38" s="750"/>
      <c r="L38" s="605"/>
      <c r="M38" s="273">
        <v>4</v>
      </c>
      <c r="N38" s="307">
        <f>C65*30</f>
        <v>30900</v>
      </c>
      <c r="O38" s="307">
        <f>D65*30</f>
        <v>28380</v>
      </c>
      <c r="P38" s="273">
        <v>4</v>
      </c>
      <c r="Q38" s="307">
        <f>G35+K35+L35+N38</f>
        <v>110100</v>
      </c>
      <c r="R38" s="307">
        <f>I35+K35+L35+O38</f>
        <v>147780</v>
      </c>
    </row>
    <row r="39" spans="1:18" ht="15" customHeight="1">
      <c r="A39" s="623"/>
      <c r="B39" s="623"/>
      <c r="C39" s="623"/>
      <c r="D39" s="623"/>
      <c r="E39" s="610"/>
      <c r="F39" s="620"/>
      <c r="G39" s="739" t="s">
        <v>53</v>
      </c>
      <c r="H39" s="740"/>
      <c r="I39" s="739" t="s">
        <v>499</v>
      </c>
      <c r="J39" s="740"/>
      <c r="K39" s="333" t="s">
        <v>498</v>
      </c>
      <c r="L39" s="332" t="s">
        <v>61</v>
      </c>
      <c r="M39" s="424">
        <v>5</v>
      </c>
      <c r="N39" s="393">
        <f>C67*30</f>
        <v>32550</v>
      </c>
      <c r="O39" s="393">
        <f>D67*30</f>
        <v>30090</v>
      </c>
      <c r="P39" s="424">
        <v>5</v>
      </c>
      <c r="Q39" s="393">
        <f>G35+K35+L35+N39</f>
        <v>111750</v>
      </c>
      <c r="R39" s="393">
        <f>I35+K35+L35+O39</f>
        <v>149490</v>
      </c>
    </row>
    <row r="40" spans="1:18" ht="15" customHeight="1">
      <c r="A40" s="428"/>
      <c r="B40" s="426"/>
      <c r="C40" s="426"/>
      <c r="D40" s="426"/>
      <c r="E40" s="426"/>
      <c r="F40" s="426"/>
      <c r="G40" s="426"/>
      <c r="H40" s="427"/>
      <c r="I40" s="427"/>
      <c r="J40" s="158"/>
      <c r="K40" s="410"/>
      <c r="L40" s="410"/>
      <c r="M40" s="404"/>
      <c r="N40" s="411"/>
      <c r="O40" s="408"/>
      <c r="P40" s="114"/>
      <c r="Q40" s="408"/>
      <c r="R40" s="409"/>
    </row>
    <row r="41" spans="1:18" ht="15" customHeight="1">
      <c r="A41" s="429" t="s">
        <v>500</v>
      </c>
      <c r="B41" s="425"/>
      <c r="C41" s="425"/>
      <c r="D41" s="425"/>
      <c r="E41" s="425"/>
      <c r="F41" s="425"/>
      <c r="G41" s="425"/>
      <c r="H41" s="158"/>
      <c r="I41" s="158"/>
      <c r="J41" s="158"/>
      <c r="K41" s="158"/>
      <c r="L41" s="158"/>
      <c r="M41" s="114"/>
      <c r="N41" s="408"/>
      <c r="O41" s="408"/>
      <c r="P41" s="114"/>
      <c r="Q41" s="408"/>
      <c r="R41" s="409"/>
    </row>
    <row r="42" spans="1:18" ht="15" customHeight="1">
      <c r="A42" s="429"/>
      <c r="B42" s="425"/>
      <c r="C42" s="425"/>
      <c r="D42" s="425"/>
      <c r="E42" s="425"/>
      <c r="F42" s="425"/>
      <c r="G42" s="425"/>
      <c r="H42" s="158"/>
      <c r="I42" s="158"/>
      <c r="J42" s="158"/>
      <c r="K42" s="158"/>
      <c r="L42" s="158"/>
      <c r="M42" s="114"/>
      <c r="N42" s="408"/>
      <c r="O42" s="408"/>
      <c r="P42" s="114"/>
      <c r="Q42" s="408"/>
      <c r="R42" s="409"/>
    </row>
    <row r="43" spans="1:18" ht="15" customHeight="1">
      <c r="A43" s="429"/>
      <c r="B43" s="425"/>
      <c r="C43" s="425"/>
      <c r="D43" s="425"/>
      <c r="E43" s="425"/>
      <c r="F43" s="425"/>
      <c r="G43" s="425"/>
      <c r="H43" s="158"/>
      <c r="I43" s="158"/>
      <c r="J43" s="158"/>
      <c r="K43" s="158"/>
      <c r="L43" s="158"/>
      <c r="M43" s="114"/>
      <c r="N43" s="408"/>
      <c r="O43" s="408"/>
      <c r="P43" s="114"/>
      <c r="Q43" s="408"/>
      <c r="R43" s="409"/>
    </row>
    <row r="44" spans="1:18" ht="15" customHeight="1">
      <c r="A44" s="429"/>
      <c r="B44" s="425"/>
      <c r="C44" s="425"/>
      <c r="D44" s="425"/>
      <c r="E44" s="425"/>
      <c r="F44" s="425"/>
      <c r="G44" s="425"/>
      <c r="H44" s="158"/>
      <c r="I44" s="158"/>
      <c r="J44" s="158"/>
      <c r="K44" s="158"/>
      <c r="L44" s="158"/>
      <c r="M44" s="114"/>
      <c r="N44" s="408"/>
      <c r="O44" s="408"/>
      <c r="P44" s="114"/>
      <c r="Q44" s="408"/>
      <c r="R44" s="409"/>
    </row>
    <row r="45" spans="1:18" ht="15" customHeight="1">
      <c r="A45" s="429"/>
      <c r="B45" s="425"/>
      <c r="C45" s="425"/>
      <c r="D45" s="425"/>
      <c r="E45" s="425"/>
      <c r="F45" s="425"/>
      <c r="G45" s="425"/>
      <c r="H45" s="158"/>
      <c r="I45" s="158"/>
      <c r="J45" s="158"/>
      <c r="K45" s="158"/>
      <c r="L45" s="158"/>
      <c r="M45" s="114"/>
      <c r="N45" s="408"/>
      <c r="O45" s="408"/>
      <c r="P45" s="114"/>
      <c r="Q45" s="408"/>
      <c r="R45" s="409"/>
    </row>
    <row r="46" spans="1:18" ht="15" customHeight="1">
      <c r="A46" s="429"/>
      <c r="B46" s="425"/>
      <c r="C46" s="425"/>
      <c r="D46" s="425"/>
      <c r="E46" s="425"/>
      <c r="F46" s="425"/>
      <c r="G46" s="425"/>
      <c r="H46" s="158"/>
      <c r="I46" s="158"/>
      <c r="J46" s="158"/>
      <c r="K46" s="158"/>
      <c r="L46" s="158"/>
      <c r="M46" s="114"/>
      <c r="N46" s="408"/>
      <c r="O46" s="408"/>
      <c r="P46" s="114"/>
      <c r="Q46" s="408"/>
      <c r="R46" s="409"/>
    </row>
    <row r="47" spans="1:18" ht="15" customHeight="1">
      <c r="A47" s="425"/>
      <c r="B47" s="425"/>
      <c r="C47" s="425"/>
      <c r="D47" s="425"/>
      <c r="E47" s="425"/>
      <c r="F47" s="425"/>
      <c r="G47" s="425"/>
      <c r="H47" s="158"/>
      <c r="I47" s="158"/>
      <c r="J47" s="158"/>
      <c r="K47" s="158"/>
      <c r="L47" s="158"/>
      <c r="M47" s="114"/>
      <c r="N47" s="408"/>
      <c r="O47" s="408"/>
      <c r="P47" s="114"/>
      <c r="Q47" s="408"/>
      <c r="R47" s="409"/>
    </row>
    <row r="48" spans="1:18" ht="15" customHeight="1">
      <c r="A48" s="425"/>
      <c r="B48" s="425"/>
      <c r="C48" s="425"/>
      <c r="D48" s="425"/>
      <c r="E48" s="425"/>
      <c r="F48" s="425"/>
      <c r="G48" s="425"/>
      <c r="H48" s="158"/>
      <c r="I48" s="158"/>
      <c r="J48" s="158"/>
      <c r="K48" s="158"/>
      <c r="L48" s="158"/>
      <c r="M48" s="114"/>
      <c r="N48" s="408"/>
      <c r="O48" s="408"/>
      <c r="P48" s="114"/>
      <c r="Q48" s="408"/>
      <c r="R48" s="409"/>
    </row>
    <row r="49" spans="1:18" ht="15" customHeight="1">
      <c r="A49" s="425"/>
      <c r="B49" s="425"/>
      <c r="C49" s="425"/>
      <c r="D49" s="425"/>
      <c r="E49" s="425"/>
      <c r="F49" s="425"/>
      <c r="G49" s="425"/>
      <c r="H49" s="158"/>
      <c r="I49" s="158"/>
      <c r="J49" s="158"/>
      <c r="K49" s="158"/>
      <c r="L49" s="158"/>
      <c r="M49" s="114"/>
      <c r="N49" s="408"/>
      <c r="O49" s="408"/>
      <c r="P49" s="114"/>
      <c r="Q49" s="408"/>
      <c r="R49" s="409"/>
    </row>
    <row r="50" spans="1:18" ht="15" customHeight="1">
      <c r="A50" s="425"/>
      <c r="B50" s="425"/>
      <c r="C50" s="425"/>
      <c r="D50" s="425"/>
      <c r="E50" s="425"/>
      <c r="F50" s="425"/>
      <c r="G50" s="425"/>
      <c r="H50" s="158"/>
      <c r="I50" s="158"/>
      <c r="J50" s="158"/>
      <c r="K50" s="158"/>
      <c r="L50" s="158"/>
      <c r="M50" s="114"/>
      <c r="N50" s="408"/>
      <c r="O50" s="408"/>
      <c r="P50" s="114"/>
      <c r="Q50" s="408"/>
      <c r="R50" s="409"/>
    </row>
    <row r="51" spans="1:18" ht="15" customHeight="1">
      <c r="A51" s="425"/>
      <c r="B51" s="425"/>
      <c r="C51" s="425"/>
      <c r="D51" s="425"/>
      <c r="E51" s="425"/>
      <c r="F51" s="425"/>
      <c r="G51" s="425"/>
      <c r="H51" s="158"/>
      <c r="I51" s="158"/>
      <c r="J51" s="158"/>
      <c r="K51" s="158"/>
      <c r="L51" s="158"/>
      <c r="M51" s="114"/>
      <c r="N51" s="408"/>
      <c r="O51" s="408"/>
      <c r="P51" s="114"/>
      <c r="Q51" s="408"/>
      <c r="R51" s="409"/>
    </row>
    <row r="52" spans="1:18" ht="15" customHeight="1">
      <c r="A52" s="425"/>
      <c r="B52" s="425"/>
      <c r="C52" s="425"/>
      <c r="D52" s="425"/>
      <c r="E52" s="425"/>
      <c r="F52" s="425"/>
      <c r="G52" s="425"/>
      <c r="H52" s="158"/>
      <c r="I52" s="158"/>
      <c r="J52" s="158"/>
      <c r="K52" s="158"/>
      <c r="L52" s="158"/>
      <c r="M52" s="114"/>
      <c r="N52" s="408"/>
      <c r="O52" s="408"/>
      <c r="P52" s="114"/>
      <c r="Q52" s="408"/>
      <c r="R52" s="409"/>
    </row>
    <row r="53" spans="1:18" ht="15" customHeight="1">
      <c r="A53" s="425"/>
      <c r="B53" s="425"/>
      <c r="C53" s="425"/>
      <c r="D53" s="425"/>
      <c r="E53" s="425"/>
      <c r="F53" s="425"/>
      <c r="G53" s="425"/>
      <c r="H53" s="158"/>
      <c r="I53" s="158"/>
      <c r="J53" s="158"/>
      <c r="K53" s="158"/>
      <c r="L53" s="158"/>
      <c r="M53" s="114"/>
      <c r="N53" s="408"/>
      <c r="O53" s="408"/>
      <c r="P53" s="114"/>
      <c r="Q53" s="408"/>
      <c r="R53" s="409"/>
    </row>
    <row r="54" spans="11:18" ht="15" customHeight="1">
      <c r="K54" s="886" t="s">
        <v>462</v>
      </c>
      <c r="L54" s="886"/>
      <c r="M54" s="886"/>
      <c r="N54" s="886"/>
      <c r="O54" s="315"/>
      <c r="P54" s="345"/>
      <c r="Q54" s="345"/>
      <c r="R54" s="345"/>
    </row>
    <row r="55" spans="1:18" ht="14.25" customHeight="1">
      <c r="A55" s="651" t="s">
        <v>206</v>
      </c>
      <c r="B55" s="651"/>
      <c r="C55" s="651"/>
      <c r="D55" s="651"/>
      <c r="E55" s="120"/>
      <c r="F55" s="839" t="s">
        <v>485</v>
      </c>
      <c r="G55" s="668"/>
      <c r="H55" s="668"/>
      <c r="I55" s="840"/>
      <c r="J55" s="120"/>
      <c r="K55" s="841" t="s">
        <v>341</v>
      </c>
      <c r="L55" s="841"/>
      <c r="M55" s="654" t="s">
        <v>477</v>
      </c>
      <c r="N55" s="654"/>
      <c r="O55" s="654"/>
      <c r="P55" s="836" t="s">
        <v>323</v>
      </c>
      <c r="Q55" s="836"/>
      <c r="R55" s="836"/>
    </row>
    <row r="56" spans="1:18" ht="14.25" customHeight="1">
      <c r="A56" s="651"/>
      <c r="B56" s="651"/>
      <c r="C56" s="651"/>
      <c r="D56" s="651"/>
      <c r="E56" s="120"/>
      <c r="F56" s="651" t="s">
        <v>42</v>
      </c>
      <c r="G56" s="651"/>
      <c r="H56" s="670" t="s">
        <v>208</v>
      </c>
      <c r="I56" s="670"/>
      <c r="J56" s="120"/>
      <c r="K56" s="874" t="s">
        <v>336</v>
      </c>
      <c r="L56" s="874"/>
      <c r="M56" s="874" t="s">
        <v>334</v>
      </c>
      <c r="N56" s="874"/>
      <c r="O56" s="874"/>
      <c r="P56" s="885" t="s">
        <v>429</v>
      </c>
      <c r="Q56" s="885"/>
      <c r="R56" s="885"/>
    </row>
    <row r="57" spans="1:18" ht="14.25" customHeight="1">
      <c r="A57" s="626" t="s">
        <v>376</v>
      </c>
      <c r="B57" s="626"/>
      <c r="C57" s="626" t="s">
        <v>34</v>
      </c>
      <c r="D57" s="626" t="s">
        <v>18</v>
      </c>
      <c r="E57" s="105"/>
      <c r="F57" s="670" t="s">
        <v>188</v>
      </c>
      <c r="G57" s="670"/>
      <c r="H57" s="670" t="s">
        <v>188</v>
      </c>
      <c r="I57" s="670"/>
      <c r="J57" s="166"/>
      <c r="K57" s="655" t="s">
        <v>335</v>
      </c>
      <c r="L57" s="655"/>
      <c r="M57" s="655" t="s">
        <v>337</v>
      </c>
      <c r="N57" s="655"/>
      <c r="O57" s="655"/>
      <c r="P57" s="835" t="s">
        <v>486</v>
      </c>
      <c r="Q57" s="835"/>
      <c r="R57" s="835"/>
    </row>
    <row r="58" spans="1:18" ht="13.5">
      <c r="A58" s="626"/>
      <c r="B58" s="626"/>
      <c r="C58" s="626"/>
      <c r="D58" s="626"/>
      <c r="E58" s="105"/>
      <c r="F58" s="670" t="s">
        <v>249</v>
      </c>
      <c r="G58" s="670"/>
      <c r="H58" s="670" t="s">
        <v>248</v>
      </c>
      <c r="I58" s="670"/>
      <c r="J58" s="139"/>
      <c r="K58" s="874" t="s">
        <v>463</v>
      </c>
      <c r="L58" s="874"/>
      <c r="M58" s="874" t="s">
        <v>338</v>
      </c>
      <c r="N58" s="874"/>
      <c r="O58" s="874"/>
      <c r="P58" s="874" t="s">
        <v>464</v>
      </c>
      <c r="Q58" s="874"/>
      <c r="R58" s="874"/>
    </row>
    <row r="59" spans="1:18" ht="14.25" customHeight="1">
      <c r="A59" s="664" t="s">
        <v>377</v>
      </c>
      <c r="B59" s="664"/>
      <c r="C59" s="665">
        <v>836</v>
      </c>
      <c r="D59" s="665">
        <v>756</v>
      </c>
      <c r="E59" s="105"/>
      <c r="F59" s="833" t="s">
        <v>247</v>
      </c>
      <c r="G59" s="833"/>
      <c r="H59" s="833"/>
      <c r="I59" s="833"/>
      <c r="J59" s="139"/>
      <c r="K59" s="807" t="s">
        <v>116</v>
      </c>
      <c r="L59" s="807"/>
      <c r="M59" s="810" t="s">
        <v>353</v>
      </c>
      <c r="N59" s="810"/>
      <c r="O59" s="810"/>
      <c r="P59" s="807" t="s">
        <v>355</v>
      </c>
      <c r="Q59" s="807"/>
      <c r="R59" s="807"/>
    </row>
    <row r="60" spans="1:18" ht="14.25" customHeight="1">
      <c r="A60" s="664"/>
      <c r="B60" s="664"/>
      <c r="C60" s="665"/>
      <c r="D60" s="665"/>
      <c r="E60" s="105"/>
      <c r="F60" s="834"/>
      <c r="G60" s="834"/>
      <c r="H60" s="834"/>
      <c r="I60" s="834"/>
      <c r="J60" s="119"/>
      <c r="K60" s="874" t="s">
        <v>428</v>
      </c>
      <c r="L60" s="874"/>
      <c r="M60" s="874" t="s">
        <v>354</v>
      </c>
      <c r="N60" s="874"/>
      <c r="O60" s="874"/>
      <c r="P60" s="874" t="s">
        <v>356</v>
      </c>
      <c r="Q60" s="874"/>
      <c r="R60" s="874"/>
    </row>
    <row r="61" spans="1:18" ht="14.25" customHeight="1">
      <c r="A61" s="664" t="s">
        <v>378</v>
      </c>
      <c r="B61" s="664"/>
      <c r="C61" s="665">
        <v>910</v>
      </c>
      <c r="D61" s="665">
        <v>828</v>
      </c>
      <c r="E61" s="105"/>
      <c r="F61" s="670" t="s">
        <v>149</v>
      </c>
      <c r="G61" s="670"/>
      <c r="H61" s="670"/>
      <c r="I61" s="670"/>
      <c r="J61" s="119"/>
      <c r="K61" s="807" t="s">
        <v>214</v>
      </c>
      <c r="L61" s="807"/>
      <c r="M61" s="810" t="s">
        <v>245</v>
      </c>
      <c r="N61" s="810"/>
      <c r="O61" s="810"/>
      <c r="P61" s="881" t="s">
        <v>478</v>
      </c>
      <c r="Q61" s="882"/>
      <c r="R61" s="905"/>
    </row>
    <row r="62" spans="1:18" ht="14.25" customHeight="1">
      <c r="A62" s="664"/>
      <c r="B62" s="664"/>
      <c r="C62" s="665"/>
      <c r="D62" s="665"/>
      <c r="E62" s="105"/>
      <c r="F62" s="670" t="s">
        <v>150</v>
      </c>
      <c r="G62" s="670"/>
      <c r="H62" s="670" t="s">
        <v>250</v>
      </c>
      <c r="I62" s="670"/>
      <c r="J62" s="119"/>
      <c r="K62" s="874" t="s">
        <v>217</v>
      </c>
      <c r="L62" s="874"/>
      <c r="M62" s="874" t="s">
        <v>246</v>
      </c>
      <c r="N62" s="874"/>
      <c r="O62" s="874"/>
      <c r="P62" s="906"/>
      <c r="Q62" s="907"/>
      <c r="R62" s="908"/>
    </row>
    <row r="63" spans="1:18" ht="16.5" customHeight="1">
      <c r="A63" s="664" t="s">
        <v>379</v>
      </c>
      <c r="B63" s="664"/>
      <c r="C63" s="665">
        <v>974</v>
      </c>
      <c r="D63" s="665">
        <v>890</v>
      </c>
      <c r="E63" s="105"/>
      <c r="F63" s="670" t="s">
        <v>151</v>
      </c>
      <c r="G63" s="670"/>
      <c r="H63" s="670" t="s">
        <v>251</v>
      </c>
      <c r="I63" s="670"/>
      <c r="J63" s="139"/>
      <c r="K63" s="394" t="s">
        <v>465</v>
      </c>
      <c r="L63" s="394"/>
      <c r="M63" s="394"/>
      <c r="N63" s="394"/>
      <c r="O63" s="394"/>
      <c r="P63" s="874" t="s">
        <v>479</v>
      </c>
      <c r="Q63" s="874"/>
      <c r="R63" s="874"/>
    </row>
    <row r="64" spans="1:18" ht="14.25" customHeight="1">
      <c r="A64" s="664"/>
      <c r="B64" s="664"/>
      <c r="C64" s="665"/>
      <c r="D64" s="665"/>
      <c r="E64" s="105"/>
      <c r="F64" s="775" t="s">
        <v>152</v>
      </c>
      <c r="G64" s="775"/>
      <c r="H64" s="670" t="s">
        <v>252</v>
      </c>
      <c r="I64" s="670"/>
      <c r="J64" s="139"/>
      <c r="K64" s="820" t="s">
        <v>394</v>
      </c>
      <c r="L64" s="820"/>
      <c r="M64" s="820"/>
      <c r="N64" s="820"/>
      <c r="O64" s="820"/>
      <c r="P64" s="820"/>
      <c r="Q64" s="820"/>
      <c r="R64" s="820"/>
    </row>
    <row r="65" spans="1:18" ht="14.25" customHeight="1">
      <c r="A65" s="664" t="s">
        <v>380</v>
      </c>
      <c r="B65" s="664"/>
      <c r="C65" s="665">
        <v>1030</v>
      </c>
      <c r="D65" s="665">
        <v>946</v>
      </c>
      <c r="E65" s="105"/>
      <c r="F65" s="821" t="s">
        <v>153</v>
      </c>
      <c r="G65" s="777"/>
      <c r="H65" s="780" t="s">
        <v>253</v>
      </c>
      <c r="I65" s="824"/>
      <c r="J65" s="119"/>
      <c r="K65" s="655" t="s">
        <v>501</v>
      </c>
      <c r="L65" s="534"/>
      <c r="M65" s="655" t="s">
        <v>161</v>
      </c>
      <c r="N65" s="655"/>
      <c r="O65" s="655"/>
      <c r="P65" s="536" t="s">
        <v>128</v>
      </c>
      <c r="Q65" s="655"/>
      <c r="R65" s="655"/>
    </row>
    <row r="66" spans="1:18" ht="15" customHeight="1">
      <c r="A66" s="664"/>
      <c r="B66" s="664"/>
      <c r="C66" s="665"/>
      <c r="D66" s="665"/>
      <c r="E66" s="105"/>
      <c r="F66" s="822"/>
      <c r="G66" s="823"/>
      <c r="H66" s="825"/>
      <c r="I66" s="826"/>
      <c r="J66" s="119"/>
      <c r="K66" s="874" t="s">
        <v>502</v>
      </c>
      <c r="L66" s="875"/>
      <c r="M66" s="874" t="s">
        <v>431</v>
      </c>
      <c r="N66" s="874"/>
      <c r="O66" s="874"/>
      <c r="P66" s="688" t="s">
        <v>468</v>
      </c>
      <c r="Q66" s="688"/>
      <c r="R66" s="688"/>
    </row>
    <row r="67" spans="1:18" ht="14.25" customHeight="1">
      <c r="A67" s="664" t="s">
        <v>381</v>
      </c>
      <c r="B67" s="664"/>
      <c r="C67" s="665">
        <v>1085</v>
      </c>
      <c r="D67" s="665">
        <v>1003</v>
      </c>
      <c r="E67" s="105"/>
      <c r="J67" s="166"/>
      <c r="K67" s="655" t="s">
        <v>172</v>
      </c>
      <c r="L67" s="534"/>
      <c r="M67" s="655" t="s">
        <v>349</v>
      </c>
      <c r="N67" s="655"/>
      <c r="O67" s="655"/>
      <c r="P67" s="879" t="s">
        <v>467</v>
      </c>
      <c r="Q67" s="874"/>
      <c r="R67" s="874"/>
    </row>
    <row r="68" spans="1:18" ht="17.25" customHeight="1">
      <c r="A68" s="664"/>
      <c r="B68" s="664"/>
      <c r="C68" s="665"/>
      <c r="D68" s="665"/>
      <c r="E68" s="105"/>
      <c r="F68" s="655" t="s">
        <v>359</v>
      </c>
      <c r="G68" s="655"/>
      <c r="H68" s="655"/>
      <c r="I68" s="655"/>
      <c r="J68" s="166"/>
      <c r="K68" s="874" t="s">
        <v>427</v>
      </c>
      <c r="L68" s="875"/>
      <c r="M68" s="874" t="s">
        <v>350</v>
      </c>
      <c r="N68" s="874"/>
      <c r="O68" s="874"/>
      <c r="P68" s="816" t="s">
        <v>365</v>
      </c>
      <c r="Q68" s="816"/>
      <c r="R68" s="816"/>
    </row>
    <row r="69" spans="2:18" ht="14.25" customHeight="1">
      <c r="B69" s="100"/>
      <c r="E69" s="105"/>
      <c r="F69" s="874" t="s">
        <v>360</v>
      </c>
      <c r="G69" s="874"/>
      <c r="H69" s="874"/>
      <c r="I69" s="874"/>
      <c r="J69" s="166"/>
      <c r="K69" s="655" t="s">
        <v>361</v>
      </c>
      <c r="L69" s="534"/>
      <c r="M69" s="655" t="s">
        <v>342</v>
      </c>
      <c r="N69" s="655"/>
      <c r="O69" s="655"/>
      <c r="P69" s="879" t="s">
        <v>366</v>
      </c>
      <c r="Q69" s="874"/>
      <c r="R69" s="874"/>
    </row>
    <row r="70" spans="2:18" ht="14.25" customHeight="1">
      <c r="B70" s="100"/>
      <c r="C70" s="100"/>
      <c r="D70" s="100"/>
      <c r="E70" s="105"/>
      <c r="F70" s="811" t="s">
        <v>372</v>
      </c>
      <c r="G70" s="811"/>
      <c r="H70" s="811"/>
      <c r="I70" s="811"/>
      <c r="J70" s="166"/>
      <c r="K70" s="874" t="s">
        <v>430</v>
      </c>
      <c r="L70" s="875"/>
      <c r="M70" s="688" t="s">
        <v>343</v>
      </c>
      <c r="N70" s="688"/>
      <c r="O70" s="688"/>
      <c r="P70" s="655" t="s">
        <v>163</v>
      </c>
      <c r="Q70" s="655"/>
      <c r="R70" s="655"/>
    </row>
    <row r="71" spans="2:18" ht="18" customHeight="1">
      <c r="B71" s="100"/>
      <c r="C71" s="100"/>
      <c r="D71" s="100"/>
      <c r="E71" s="105"/>
      <c r="F71" s="812"/>
      <c r="G71" s="812"/>
      <c r="H71" s="812"/>
      <c r="I71" s="812"/>
      <c r="J71" s="166"/>
      <c r="K71" s="655" t="s">
        <v>488</v>
      </c>
      <c r="L71" s="655"/>
      <c r="M71" s="874" t="s">
        <v>344</v>
      </c>
      <c r="N71" s="874"/>
      <c r="O71" s="874"/>
      <c r="P71" s="877" t="s">
        <v>432</v>
      </c>
      <c r="Q71" s="878"/>
      <c r="R71" s="878"/>
    </row>
    <row r="72" spans="2:18" ht="15" customHeight="1">
      <c r="B72" s="100"/>
      <c r="C72" s="100"/>
      <c r="D72" s="100"/>
      <c r="E72" s="100"/>
      <c r="F72" s="809" t="s">
        <v>232</v>
      </c>
      <c r="G72" s="809"/>
      <c r="H72" s="809"/>
      <c r="I72" s="809"/>
      <c r="J72" s="166"/>
      <c r="K72" s="688" t="s">
        <v>345</v>
      </c>
      <c r="L72" s="688"/>
      <c r="M72" s="807" t="s">
        <v>363</v>
      </c>
      <c r="N72" s="807"/>
      <c r="O72" s="807"/>
      <c r="P72" s="810" t="s">
        <v>481</v>
      </c>
      <c r="Q72" s="810"/>
      <c r="R72" s="810"/>
    </row>
    <row r="73" spans="2:18" ht="14.25" customHeight="1">
      <c r="B73" s="100"/>
      <c r="C73" s="100"/>
      <c r="D73" s="100"/>
      <c r="E73" s="100"/>
      <c r="F73" s="636" t="s">
        <v>367</v>
      </c>
      <c r="G73" s="636"/>
      <c r="H73" s="636"/>
      <c r="I73" s="636"/>
      <c r="J73" s="166"/>
      <c r="K73" s="874" t="s">
        <v>346</v>
      </c>
      <c r="L73" s="875"/>
      <c r="M73" s="874" t="s">
        <v>364</v>
      </c>
      <c r="N73" s="874"/>
      <c r="O73" s="874"/>
      <c r="P73" s="874" t="s">
        <v>482</v>
      </c>
      <c r="Q73" s="874"/>
      <c r="R73" s="874"/>
    </row>
    <row r="74" spans="2:18" ht="14.25" customHeight="1">
      <c r="B74" s="100"/>
      <c r="C74" s="100"/>
      <c r="D74" s="100"/>
      <c r="E74" s="100"/>
      <c r="F74" s="636" t="s">
        <v>368</v>
      </c>
      <c r="G74" s="636"/>
      <c r="H74" s="636"/>
      <c r="I74" s="636"/>
      <c r="J74" s="166"/>
      <c r="K74" s="807" t="s">
        <v>347</v>
      </c>
      <c r="L74" s="807"/>
      <c r="M74" s="807" t="s">
        <v>183</v>
      </c>
      <c r="N74" s="807"/>
      <c r="O74" s="807"/>
      <c r="P74" s="655" t="s">
        <v>184</v>
      </c>
      <c r="Q74" s="655"/>
      <c r="R74" s="655"/>
    </row>
    <row r="75" spans="2:18" ht="14.25" customHeight="1">
      <c r="B75" s="100"/>
      <c r="C75" s="100"/>
      <c r="D75" s="100"/>
      <c r="E75" s="100"/>
      <c r="F75" s="636" t="s">
        <v>369</v>
      </c>
      <c r="G75" s="636"/>
      <c r="H75" s="636"/>
      <c r="I75" s="636"/>
      <c r="J75" s="166"/>
      <c r="K75" s="874" t="s">
        <v>348</v>
      </c>
      <c r="L75" s="875"/>
      <c r="M75" s="876" t="s">
        <v>445</v>
      </c>
      <c r="N75" s="876"/>
      <c r="O75" s="876"/>
      <c r="P75" s="688" t="s">
        <v>446</v>
      </c>
      <c r="Q75" s="688"/>
      <c r="R75" s="688"/>
    </row>
    <row r="76" spans="2:18" ht="14.25" customHeight="1">
      <c r="B76" s="100"/>
      <c r="C76" s="100"/>
      <c r="D76" s="100"/>
      <c r="E76" s="100"/>
      <c r="F76" s="870" t="s">
        <v>370</v>
      </c>
      <c r="G76" s="870"/>
      <c r="H76" s="870"/>
      <c r="I76" s="870"/>
      <c r="J76" s="166"/>
      <c r="K76" s="655" t="s">
        <v>362</v>
      </c>
      <c r="L76" s="655"/>
      <c r="M76" s="688" t="s">
        <v>357</v>
      </c>
      <c r="N76" s="688"/>
      <c r="O76" s="688"/>
      <c r="P76" s="871" t="s">
        <v>447</v>
      </c>
      <c r="Q76" s="872"/>
      <c r="R76" s="873"/>
    </row>
    <row r="77" spans="2:18" ht="14.25" customHeight="1">
      <c r="B77" s="100"/>
      <c r="C77" s="100"/>
      <c r="D77" s="100"/>
      <c r="E77" s="100"/>
      <c r="F77" s="802" t="s">
        <v>371</v>
      </c>
      <c r="G77" s="803"/>
      <c r="H77" s="803"/>
      <c r="I77" s="804"/>
      <c r="J77" s="1"/>
      <c r="K77" s="874" t="s">
        <v>466</v>
      </c>
      <c r="L77" s="875"/>
      <c r="M77" s="874" t="s">
        <v>358</v>
      </c>
      <c r="N77" s="874"/>
      <c r="O77" s="874"/>
      <c r="P77" s="871" t="s">
        <v>448</v>
      </c>
      <c r="Q77" s="872"/>
      <c r="R77" s="873"/>
    </row>
    <row r="78" spans="2:18" ht="14.25" customHeight="1">
      <c r="B78" s="156"/>
      <c r="C78" s="156"/>
      <c r="D78" s="156"/>
      <c r="E78" s="156"/>
      <c r="F78" s="156"/>
      <c r="G78" s="156"/>
      <c r="H78" s="156"/>
      <c r="I78" s="156"/>
      <c r="J78" s="1"/>
      <c r="K78" s="864"/>
      <c r="L78" s="864"/>
      <c r="M78" s="865"/>
      <c r="N78" s="865"/>
      <c r="O78" s="866"/>
      <c r="P78" s="867" t="s">
        <v>352</v>
      </c>
      <c r="Q78" s="868"/>
      <c r="R78" s="869"/>
    </row>
    <row r="79" spans="11:18" ht="13.5" customHeight="1">
      <c r="K79" s="315"/>
      <c r="L79" s="315"/>
      <c r="M79" s="315"/>
      <c r="N79" s="315"/>
      <c r="O79" s="315"/>
      <c r="P79" s="315"/>
      <c r="Q79" s="315"/>
      <c r="R79" s="315"/>
    </row>
    <row r="80" spans="11:18" ht="13.5" customHeight="1">
      <c r="K80" s="315"/>
      <c r="L80" s="315"/>
      <c r="M80" s="315"/>
      <c r="N80" s="315"/>
      <c r="O80" s="315"/>
      <c r="P80" s="315"/>
      <c r="Q80" s="315"/>
      <c r="R80" s="315"/>
    </row>
    <row r="81" spans="11:18" ht="13.5" customHeight="1">
      <c r="K81" s="315"/>
      <c r="L81" s="315"/>
      <c r="M81" s="315"/>
      <c r="N81" s="315"/>
      <c r="O81" s="315"/>
      <c r="P81" s="315"/>
      <c r="Q81" s="315"/>
      <c r="R81" s="315"/>
    </row>
    <row r="86" spans="3:13" ht="13.5">
      <c r="C86" s="151"/>
      <c r="D86" s="151"/>
      <c r="E86" s="151"/>
      <c r="F86" s="151"/>
      <c r="G86" s="151"/>
      <c r="J86" s="151"/>
      <c r="K86" s="151"/>
      <c r="L86" s="151"/>
      <c r="M86" s="151"/>
    </row>
    <row r="87" spans="3:13" ht="13.5" customHeight="1">
      <c r="C87" s="151"/>
      <c r="D87" s="151"/>
      <c r="E87" s="151"/>
      <c r="F87" s="151"/>
      <c r="G87" s="151"/>
      <c r="J87" s="151"/>
      <c r="K87" s="151"/>
      <c r="L87" s="151"/>
      <c r="M87" s="151"/>
    </row>
    <row r="88" spans="3:13" ht="13.5" customHeight="1">
      <c r="C88" s="151"/>
      <c r="D88" s="151"/>
      <c r="E88" s="151"/>
      <c r="F88" s="151"/>
      <c r="G88" s="151"/>
      <c r="J88" s="151"/>
      <c r="K88" s="151"/>
      <c r="L88" s="151"/>
      <c r="M88" s="151"/>
    </row>
    <row r="89" spans="3:13" ht="13.5" customHeight="1">
      <c r="C89" s="151"/>
      <c r="D89" s="151"/>
      <c r="E89" s="151"/>
      <c r="F89" s="151"/>
      <c r="G89" s="151"/>
      <c r="J89" s="151"/>
      <c r="K89" s="151"/>
      <c r="L89" s="151"/>
      <c r="M89" s="151"/>
    </row>
    <row r="90" spans="3:13" ht="13.5" customHeight="1">
      <c r="C90" s="151"/>
      <c r="D90" s="151"/>
      <c r="E90" s="151"/>
      <c r="F90" s="151"/>
      <c r="G90" s="151"/>
      <c r="J90" s="151"/>
      <c r="K90" s="151"/>
      <c r="L90" s="151"/>
      <c r="M90" s="151"/>
    </row>
    <row r="91" spans="3:13" ht="13.5" customHeight="1">
      <c r="C91" s="151"/>
      <c r="D91" s="151"/>
      <c r="E91" s="151"/>
      <c r="F91" s="151"/>
      <c r="G91" s="151"/>
      <c r="J91" s="151"/>
      <c r="K91" s="151"/>
      <c r="L91" s="151"/>
      <c r="M91" s="151"/>
    </row>
    <row r="92" spans="3:13" ht="14.25" customHeight="1">
      <c r="C92" s="151"/>
      <c r="D92" s="151"/>
      <c r="E92" s="151"/>
      <c r="F92" s="151"/>
      <c r="G92" s="151"/>
      <c r="J92" s="151"/>
      <c r="K92" s="151"/>
      <c r="L92" s="151"/>
      <c r="M92" s="151"/>
    </row>
  </sheetData>
  <sheetProtection/>
  <mergeCells count="172">
    <mergeCell ref="L13:L14"/>
    <mergeCell ref="F5:M9"/>
    <mergeCell ref="B24:D24"/>
    <mergeCell ref="Q9:R9"/>
    <mergeCell ref="A12:D14"/>
    <mergeCell ref="E12:F14"/>
    <mergeCell ref="K12:K14"/>
    <mergeCell ref="M12:O12"/>
    <mergeCell ref="P12:R13"/>
    <mergeCell ref="G13:H13"/>
    <mergeCell ref="B19:D19"/>
    <mergeCell ref="I19:J19"/>
    <mergeCell ref="E20:F20"/>
    <mergeCell ref="G20:H23"/>
    <mergeCell ref="I20:J23"/>
    <mergeCell ref="I13:J13"/>
    <mergeCell ref="G14:H14"/>
    <mergeCell ref="I14:J14"/>
    <mergeCell ref="E15:F15"/>
    <mergeCell ref="G15:H19"/>
    <mergeCell ref="B22:D22"/>
    <mergeCell ref="B23:D23"/>
    <mergeCell ref="G25:H28"/>
    <mergeCell ref="I25:J28"/>
    <mergeCell ref="K25:K28"/>
    <mergeCell ref="E21:F24"/>
    <mergeCell ref="K15:K18"/>
    <mergeCell ref="L15:L18"/>
    <mergeCell ref="E16:F19"/>
    <mergeCell ref="L20:L23"/>
    <mergeCell ref="L25:L28"/>
    <mergeCell ref="E26:F29"/>
    <mergeCell ref="K20:K23"/>
    <mergeCell ref="I15:J18"/>
    <mergeCell ref="A35:D39"/>
    <mergeCell ref="E35:F35"/>
    <mergeCell ref="G35:H38"/>
    <mergeCell ref="I35:J38"/>
    <mergeCell ref="B34:D34"/>
    <mergeCell ref="G34:H34"/>
    <mergeCell ref="I34:J34"/>
    <mergeCell ref="A15:A34"/>
    <mergeCell ref="E30:F30"/>
    <mergeCell ref="G30:H33"/>
    <mergeCell ref="K35:K38"/>
    <mergeCell ref="L35:L38"/>
    <mergeCell ref="E36:F39"/>
    <mergeCell ref="G39:H39"/>
    <mergeCell ref="I39:J39"/>
    <mergeCell ref="K54:N54"/>
    <mergeCell ref="A55:D56"/>
    <mergeCell ref="F55:I55"/>
    <mergeCell ref="K55:L55"/>
    <mergeCell ref="M55:O55"/>
    <mergeCell ref="P55:R55"/>
    <mergeCell ref="F56:G56"/>
    <mergeCell ref="H56:I56"/>
    <mergeCell ref="K56:L56"/>
    <mergeCell ref="M56:O56"/>
    <mergeCell ref="P56:R56"/>
    <mergeCell ref="A57:B58"/>
    <mergeCell ref="C57:C58"/>
    <mergeCell ref="D57:D58"/>
    <mergeCell ref="F57:G57"/>
    <mergeCell ref="H57:I57"/>
    <mergeCell ref="K57:L57"/>
    <mergeCell ref="M57:O57"/>
    <mergeCell ref="P57:R57"/>
    <mergeCell ref="F58:G58"/>
    <mergeCell ref="H58:I58"/>
    <mergeCell ref="K58:L58"/>
    <mergeCell ref="M58:O58"/>
    <mergeCell ref="P58:R58"/>
    <mergeCell ref="A59:B60"/>
    <mergeCell ref="C59:C60"/>
    <mergeCell ref="D59:D60"/>
    <mergeCell ref="F59:I60"/>
    <mergeCell ref="K59:L59"/>
    <mergeCell ref="M59:O59"/>
    <mergeCell ref="P59:R59"/>
    <mergeCell ref="K60:L60"/>
    <mergeCell ref="M60:O60"/>
    <mergeCell ref="P60:R60"/>
    <mergeCell ref="A61:B62"/>
    <mergeCell ref="C61:C62"/>
    <mergeCell ref="D61:D62"/>
    <mergeCell ref="F61:I61"/>
    <mergeCell ref="K61:L61"/>
    <mergeCell ref="M61:O61"/>
    <mergeCell ref="P61:R62"/>
    <mergeCell ref="F62:G62"/>
    <mergeCell ref="H62:I62"/>
    <mergeCell ref="K62:L62"/>
    <mergeCell ref="M62:O62"/>
    <mergeCell ref="A63:B64"/>
    <mergeCell ref="C63:C64"/>
    <mergeCell ref="D63:D64"/>
    <mergeCell ref="F63:G63"/>
    <mergeCell ref="H63:I63"/>
    <mergeCell ref="P63:R63"/>
    <mergeCell ref="F64:G64"/>
    <mergeCell ref="H64:I64"/>
    <mergeCell ref="K64:R64"/>
    <mergeCell ref="A65:B66"/>
    <mergeCell ref="C65:C66"/>
    <mergeCell ref="D65:D66"/>
    <mergeCell ref="F65:G66"/>
    <mergeCell ref="H65:I66"/>
    <mergeCell ref="K65:L65"/>
    <mergeCell ref="M65:O65"/>
    <mergeCell ref="P65:R65"/>
    <mergeCell ref="K66:L66"/>
    <mergeCell ref="M66:O66"/>
    <mergeCell ref="P66:R66"/>
    <mergeCell ref="A67:B68"/>
    <mergeCell ref="C67:C68"/>
    <mergeCell ref="D67:D68"/>
    <mergeCell ref="K67:L67"/>
    <mergeCell ref="M67:O67"/>
    <mergeCell ref="P67:R67"/>
    <mergeCell ref="F68:I68"/>
    <mergeCell ref="K68:L68"/>
    <mergeCell ref="M68:O68"/>
    <mergeCell ref="P68:R68"/>
    <mergeCell ref="F69:I69"/>
    <mergeCell ref="K69:L69"/>
    <mergeCell ref="M69:O69"/>
    <mergeCell ref="P69:R69"/>
    <mergeCell ref="F70:I71"/>
    <mergeCell ref="K70:L70"/>
    <mergeCell ref="M70:O70"/>
    <mergeCell ref="P70:R70"/>
    <mergeCell ref="K71:L71"/>
    <mergeCell ref="M71:O71"/>
    <mergeCell ref="P71:R71"/>
    <mergeCell ref="M75:O75"/>
    <mergeCell ref="P75:R75"/>
    <mergeCell ref="F72:I72"/>
    <mergeCell ref="K72:L72"/>
    <mergeCell ref="M72:O72"/>
    <mergeCell ref="P72:R72"/>
    <mergeCell ref="F73:I73"/>
    <mergeCell ref="K73:L73"/>
    <mergeCell ref="M73:O73"/>
    <mergeCell ref="P73:R73"/>
    <mergeCell ref="F77:I77"/>
    <mergeCell ref="K77:L77"/>
    <mergeCell ref="M77:O77"/>
    <mergeCell ref="P77:R77"/>
    <mergeCell ref="F74:I74"/>
    <mergeCell ref="K74:L74"/>
    <mergeCell ref="M74:O74"/>
    <mergeCell ref="P74:R74"/>
    <mergeCell ref="F75:I75"/>
    <mergeCell ref="K75:L75"/>
    <mergeCell ref="K30:K33"/>
    <mergeCell ref="L30:L33"/>
    <mergeCell ref="E31:F34"/>
    <mergeCell ref="K78:L78"/>
    <mergeCell ref="M78:O78"/>
    <mergeCell ref="P78:R78"/>
    <mergeCell ref="F76:I76"/>
    <mergeCell ref="K76:L76"/>
    <mergeCell ref="M76:O76"/>
    <mergeCell ref="P76:R76"/>
    <mergeCell ref="I30:J33"/>
    <mergeCell ref="G24:H24"/>
    <mergeCell ref="I24:J24"/>
    <mergeCell ref="E25:F25"/>
    <mergeCell ref="B29:D29"/>
    <mergeCell ref="G29:H29"/>
    <mergeCell ref="I29:J29"/>
  </mergeCells>
  <printOptions/>
  <pageMargins left="0.3937007874015748" right="0" top="0.7874015748031497" bottom="0" header="0.11811023622047245" footer="0.5118110236220472"/>
  <pageSetup horizontalDpi="600" verticalDpi="600" orientation="landscape" paperSize="9" scale="82" r:id="rId2"/>
  <rowBreaks count="1" manualBreakCount="1">
    <brk id="46" max="1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S126"/>
  <sheetViews>
    <sheetView view="pageBreakPreview" zoomScale="85" zoomScaleNormal="85" zoomScaleSheetLayoutView="85" zoomScalePageLayoutView="0" workbookViewId="0" topLeftCell="A1">
      <selection activeCell="B9" sqref="B9"/>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9" ht="28.5" customHeight="1">
      <c r="A1" s="320" t="s">
        <v>373</v>
      </c>
      <c r="B1" s="319"/>
      <c r="C1" s="205"/>
      <c r="D1" s="205"/>
      <c r="E1" s="205"/>
      <c r="F1" s="205"/>
      <c r="G1" s="920" t="s">
        <v>132</v>
      </c>
      <c r="H1" s="920"/>
      <c r="I1" s="920"/>
      <c r="J1" s="920"/>
      <c r="K1" s="920"/>
      <c r="L1" s="920"/>
      <c r="M1" s="205"/>
      <c r="N1" s="205"/>
      <c r="O1" s="205"/>
      <c r="P1" s="321"/>
      <c r="Q1" s="564" t="s">
        <v>375</v>
      </c>
      <c r="R1" s="564"/>
      <c r="S1" s="318"/>
    </row>
    <row r="2" spans="1:13" ht="13.5">
      <c r="A2" t="s">
        <v>374</v>
      </c>
      <c r="M2" s="235" t="s">
        <v>200</v>
      </c>
    </row>
    <row r="3" spans="1:18" ht="17.25">
      <c r="A3" s="565" t="s">
        <v>1</v>
      </c>
      <c r="B3" s="566"/>
      <c r="C3" s="566"/>
      <c r="D3" s="567"/>
      <c r="E3" s="900" t="s">
        <v>10</v>
      </c>
      <c r="F3" s="901"/>
      <c r="G3" s="322" t="s">
        <v>16</v>
      </c>
      <c r="H3" s="323"/>
      <c r="I3" s="323"/>
      <c r="J3" s="324"/>
      <c r="K3" s="571" t="s">
        <v>19</v>
      </c>
      <c r="L3" s="314" t="s">
        <v>28</v>
      </c>
      <c r="M3" s="573" t="s">
        <v>201</v>
      </c>
      <c r="N3" s="574"/>
      <c r="O3" s="574"/>
      <c r="P3" s="904" t="s">
        <v>33</v>
      </c>
      <c r="Q3" s="904"/>
      <c r="R3" s="904"/>
    </row>
    <row r="4" spans="1:18" ht="14.25">
      <c r="A4" s="568"/>
      <c r="B4" s="569"/>
      <c r="C4" s="569"/>
      <c r="D4" s="570"/>
      <c r="E4" s="902"/>
      <c r="F4" s="903"/>
      <c r="G4" s="576" t="s">
        <v>67</v>
      </c>
      <c r="H4" s="577"/>
      <c r="I4" s="578" t="s">
        <v>18</v>
      </c>
      <c r="J4" s="579"/>
      <c r="K4" s="572"/>
      <c r="L4" s="580" t="s">
        <v>29</v>
      </c>
      <c r="M4" s="336"/>
      <c r="N4" s="174" t="s">
        <v>34</v>
      </c>
      <c r="O4" s="174" t="s">
        <v>18</v>
      </c>
      <c r="P4" s="904"/>
      <c r="Q4" s="904"/>
      <c r="R4" s="904"/>
    </row>
    <row r="5" spans="1:18" ht="14.25">
      <c r="A5" s="568"/>
      <c r="B5" s="569"/>
      <c r="C5" s="569"/>
      <c r="D5" s="570"/>
      <c r="E5" s="902"/>
      <c r="F5" s="903"/>
      <c r="G5" s="580" t="s">
        <v>17</v>
      </c>
      <c r="H5" s="581"/>
      <c r="I5" s="580" t="s">
        <v>17</v>
      </c>
      <c r="J5" s="581"/>
      <c r="K5" s="572"/>
      <c r="L5" s="580"/>
      <c r="M5" s="341" t="s">
        <v>62</v>
      </c>
      <c r="N5" s="341" t="s">
        <v>39</v>
      </c>
      <c r="O5" s="341" t="s">
        <v>39</v>
      </c>
      <c r="P5" s="341" t="s">
        <v>62</v>
      </c>
      <c r="Q5" s="355" t="s">
        <v>34</v>
      </c>
      <c r="R5" s="355" t="s">
        <v>18</v>
      </c>
    </row>
    <row r="6" spans="1:18" ht="15.75" customHeight="1">
      <c r="A6" s="913" t="s">
        <v>32</v>
      </c>
      <c r="B6" s="331" t="s">
        <v>2</v>
      </c>
      <c r="C6" s="317"/>
      <c r="D6" s="330"/>
      <c r="E6" s="585" t="s">
        <v>11</v>
      </c>
      <c r="F6" s="586"/>
      <c r="G6" s="893" t="s">
        <v>20</v>
      </c>
      <c r="H6" s="704"/>
      <c r="I6" s="593">
        <v>14700</v>
      </c>
      <c r="J6" s="594"/>
      <c r="K6" s="618">
        <v>9000</v>
      </c>
      <c r="L6" s="593">
        <v>12000</v>
      </c>
      <c r="M6" s="342">
        <v>1</v>
      </c>
      <c r="N6" s="346">
        <f>C31*30</f>
        <v>25080</v>
      </c>
      <c r="O6" s="346">
        <f>D31*30</f>
        <v>22680</v>
      </c>
      <c r="P6" s="342">
        <v>1</v>
      </c>
      <c r="Q6" s="356">
        <f>K6+L6+N6</f>
        <v>46080</v>
      </c>
      <c r="R6" s="356">
        <f>I6+K6+L6+O6</f>
        <v>58380</v>
      </c>
    </row>
    <row r="7" spans="1:18" ht="14.25">
      <c r="A7" s="913"/>
      <c r="B7" s="325"/>
      <c r="C7" s="100"/>
      <c r="D7" s="326"/>
      <c r="E7" s="909" t="s">
        <v>12</v>
      </c>
      <c r="F7" s="914"/>
      <c r="G7" s="894"/>
      <c r="H7" s="895"/>
      <c r="I7" s="595"/>
      <c r="J7" s="596"/>
      <c r="K7" s="619"/>
      <c r="L7" s="595"/>
      <c r="M7" s="337">
        <v>2</v>
      </c>
      <c r="N7" s="347">
        <f>C33*30</f>
        <v>27300</v>
      </c>
      <c r="O7" s="353">
        <f>D33*30</f>
        <v>24840</v>
      </c>
      <c r="P7" s="337">
        <v>2</v>
      </c>
      <c r="Q7" s="357">
        <f>K6+L6+N7</f>
        <v>48300</v>
      </c>
      <c r="R7" s="347">
        <f>I6+K6+L6+O7</f>
        <v>60540</v>
      </c>
    </row>
    <row r="8" spans="1:18" ht="14.25">
      <c r="A8" s="913"/>
      <c r="B8" s="327"/>
      <c r="C8" s="101"/>
      <c r="D8" s="326"/>
      <c r="E8" s="902"/>
      <c r="F8" s="915"/>
      <c r="G8" s="894"/>
      <c r="H8" s="895"/>
      <c r="I8" s="595"/>
      <c r="J8" s="596"/>
      <c r="K8" s="619"/>
      <c r="L8" s="595"/>
      <c r="M8" s="338">
        <v>3</v>
      </c>
      <c r="N8" s="348">
        <f>C35*30</f>
        <v>29220</v>
      </c>
      <c r="O8" s="348">
        <f>D35*30</f>
        <v>26700</v>
      </c>
      <c r="P8" s="338">
        <v>3</v>
      </c>
      <c r="Q8" s="348">
        <f>K6+L6+N8</f>
        <v>50220</v>
      </c>
      <c r="R8" s="348">
        <f>I6+K6+L6+O8</f>
        <v>62400</v>
      </c>
    </row>
    <row r="9" spans="1:18" ht="14.25" customHeight="1">
      <c r="A9" s="913"/>
      <c r="B9" s="327"/>
      <c r="C9" s="101"/>
      <c r="D9" s="326"/>
      <c r="E9" s="902"/>
      <c r="F9" s="915"/>
      <c r="G9" s="894"/>
      <c r="H9" s="895"/>
      <c r="I9" s="595"/>
      <c r="J9" s="596"/>
      <c r="K9" s="619"/>
      <c r="L9" s="605"/>
      <c r="M9" s="337">
        <v>4</v>
      </c>
      <c r="N9" s="347">
        <f>C37*30</f>
        <v>30900</v>
      </c>
      <c r="O9" s="347">
        <f>D37*30</f>
        <v>28380</v>
      </c>
      <c r="P9" s="337">
        <v>4</v>
      </c>
      <c r="Q9" s="358">
        <f>K6+L6+N9</f>
        <v>51900</v>
      </c>
      <c r="R9" s="347">
        <f>I6+K6+L6+O9</f>
        <v>64080</v>
      </c>
    </row>
    <row r="10" spans="1:18" ht="15" customHeight="1">
      <c r="A10" s="913"/>
      <c r="B10" s="917" t="s">
        <v>202</v>
      </c>
      <c r="C10" s="918"/>
      <c r="D10" s="919"/>
      <c r="E10" s="911"/>
      <c r="F10" s="916"/>
      <c r="G10" s="784"/>
      <c r="H10" s="706"/>
      <c r="I10" s="739" t="s">
        <v>54</v>
      </c>
      <c r="J10" s="740"/>
      <c r="K10" s="334" t="s">
        <v>57</v>
      </c>
      <c r="L10" s="335" t="s">
        <v>61</v>
      </c>
      <c r="M10" s="339">
        <v>5</v>
      </c>
      <c r="N10" s="349">
        <f>C39*30</f>
        <v>32550</v>
      </c>
      <c r="O10" s="349">
        <f>D39*30</f>
        <v>30090</v>
      </c>
      <c r="P10" s="339">
        <v>5</v>
      </c>
      <c r="Q10" s="349">
        <f>K6+L6+N10</f>
        <v>53550</v>
      </c>
      <c r="R10" s="349">
        <f>I6+K6+L6+O10</f>
        <v>65790</v>
      </c>
    </row>
    <row r="11" spans="1:18" ht="14.25">
      <c r="A11" s="913"/>
      <c r="B11" s="328" t="s">
        <v>4</v>
      </c>
      <c r="C11" s="329"/>
      <c r="D11" s="330"/>
      <c r="E11" s="615" t="s">
        <v>11</v>
      </c>
      <c r="F11" s="615"/>
      <c r="G11" s="595">
        <v>11100</v>
      </c>
      <c r="H11" s="596"/>
      <c r="I11" s="595">
        <v>14700</v>
      </c>
      <c r="J11" s="596"/>
      <c r="K11" s="619">
        <v>11700</v>
      </c>
      <c r="L11" s="595">
        <v>12000</v>
      </c>
      <c r="M11" s="343">
        <v>1</v>
      </c>
      <c r="N11" s="350">
        <f>C31*30</f>
        <v>25080</v>
      </c>
      <c r="O11" s="350">
        <f>D31*30</f>
        <v>22680</v>
      </c>
      <c r="P11" s="343">
        <v>1</v>
      </c>
      <c r="Q11" s="359">
        <f>SUM(G11+K11+L11+N11)</f>
        <v>59880</v>
      </c>
      <c r="R11" s="359">
        <f>I11+K11+L11+O11</f>
        <v>61080</v>
      </c>
    </row>
    <row r="12" spans="1:18" ht="15" customHeight="1">
      <c r="A12" s="913"/>
      <c r="B12" s="327" t="s">
        <v>5</v>
      </c>
      <c r="C12" s="101"/>
      <c r="D12" s="326"/>
      <c r="E12" s="910" t="s">
        <v>13</v>
      </c>
      <c r="F12" s="910"/>
      <c r="G12" s="595"/>
      <c r="H12" s="596"/>
      <c r="I12" s="595"/>
      <c r="J12" s="596"/>
      <c r="K12" s="619"/>
      <c r="L12" s="595"/>
      <c r="M12" s="338">
        <v>2</v>
      </c>
      <c r="N12" s="348">
        <f>C33*30</f>
        <v>27300</v>
      </c>
      <c r="O12" s="354">
        <f>D33*30</f>
        <v>24840</v>
      </c>
      <c r="P12" s="338">
        <v>2</v>
      </c>
      <c r="Q12" s="348">
        <f>SUM(G11+K11+L11+N12)</f>
        <v>62100</v>
      </c>
      <c r="R12" s="348">
        <f>I11+K11+L11+O12</f>
        <v>63240</v>
      </c>
    </row>
    <row r="13" spans="1:18" ht="14.25">
      <c r="A13" s="913"/>
      <c r="B13" s="894"/>
      <c r="C13" s="896"/>
      <c r="D13" s="895"/>
      <c r="E13" s="903"/>
      <c r="F13" s="903"/>
      <c r="G13" s="595"/>
      <c r="H13" s="596"/>
      <c r="I13" s="595"/>
      <c r="J13" s="596"/>
      <c r="K13" s="619"/>
      <c r="L13" s="595"/>
      <c r="M13" s="337">
        <v>3</v>
      </c>
      <c r="N13" s="347">
        <f>C35*30</f>
        <v>29220</v>
      </c>
      <c r="O13" s="347">
        <f>D35*30</f>
        <v>26700</v>
      </c>
      <c r="P13" s="337">
        <v>3</v>
      </c>
      <c r="Q13" s="347">
        <f>SUM(G11+K11+L11+N13)</f>
        <v>64020</v>
      </c>
      <c r="R13" s="360">
        <f>I11+K11+L11+O13</f>
        <v>65100</v>
      </c>
    </row>
    <row r="14" spans="1:18" ht="14.25">
      <c r="A14" s="913"/>
      <c r="B14" s="599"/>
      <c r="C14" s="600"/>
      <c r="D14" s="601"/>
      <c r="E14" s="903"/>
      <c r="F14" s="903"/>
      <c r="G14" s="595"/>
      <c r="H14" s="596"/>
      <c r="I14" s="595"/>
      <c r="J14" s="596"/>
      <c r="K14" s="619"/>
      <c r="L14" s="605"/>
      <c r="M14" s="338">
        <v>4</v>
      </c>
      <c r="N14" s="348">
        <f>C37*30</f>
        <v>30900</v>
      </c>
      <c r="O14" s="348">
        <f>D37*30</f>
        <v>28380</v>
      </c>
      <c r="P14" s="338">
        <v>4</v>
      </c>
      <c r="Q14" s="348">
        <f>SUM(G11+K11+L11+N14)</f>
        <v>65700</v>
      </c>
      <c r="R14" s="348">
        <f>I11+K11+L11+O14</f>
        <v>66780</v>
      </c>
    </row>
    <row r="15" spans="1:18" ht="14.25">
      <c r="A15" s="913"/>
      <c r="B15" s="897" t="s">
        <v>204</v>
      </c>
      <c r="C15" s="898"/>
      <c r="D15" s="899"/>
      <c r="E15" s="903"/>
      <c r="F15" s="903"/>
      <c r="G15" s="888" t="s">
        <v>138</v>
      </c>
      <c r="H15" s="889"/>
      <c r="I15" s="888" t="s">
        <v>54</v>
      </c>
      <c r="J15" s="889"/>
      <c r="K15" s="66" t="s">
        <v>58</v>
      </c>
      <c r="L15" s="313" t="s">
        <v>61</v>
      </c>
      <c r="M15" s="344">
        <v>5</v>
      </c>
      <c r="N15" s="351">
        <f>C39*30</f>
        <v>32550</v>
      </c>
      <c r="O15" s="351">
        <f>D39*30</f>
        <v>30090</v>
      </c>
      <c r="P15" s="344">
        <v>5</v>
      </c>
      <c r="Q15" s="351">
        <f>SUM(G11+K11+L11+N15)</f>
        <v>67350</v>
      </c>
      <c r="R15" s="357">
        <f>I11+K11+L11+O15</f>
        <v>68490</v>
      </c>
    </row>
    <row r="16" spans="1:18" ht="14.25">
      <c r="A16" s="913"/>
      <c r="B16" s="101" t="s">
        <v>6</v>
      </c>
      <c r="C16" s="101"/>
      <c r="D16" s="101"/>
      <c r="E16" s="585" t="s">
        <v>11</v>
      </c>
      <c r="F16" s="586"/>
      <c r="G16" s="593" t="s">
        <v>203</v>
      </c>
      <c r="H16" s="594"/>
      <c r="I16" s="593">
        <v>39300</v>
      </c>
      <c r="J16" s="594"/>
      <c r="K16" s="618">
        <v>19500</v>
      </c>
      <c r="L16" s="593">
        <v>12000</v>
      </c>
      <c r="M16" s="342">
        <v>1</v>
      </c>
      <c r="N16" s="346">
        <f>C31*30</f>
        <v>25080</v>
      </c>
      <c r="O16" s="346">
        <f>D31*30</f>
        <v>22680</v>
      </c>
      <c r="P16" s="385">
        <v>1</v>
      </c>
      <c r="Q16" s="356">
        <v>67680</v>
      </c>
      <c r="R16" s="389">
        <f>I16+K16+L16+O16</f>
        <v>93480</v>
      </c>
    </row>
    <row r="17" spans="1:18" ht="14.25">
      <c r="A17" s="913"/>
      <c r="B17" s="101" t="s">
        <v>137</v>
      </c>
      <c r="C17" s="101"/>
      <c r="D17" s="101"/>
      <c r="E17" s="909" t="s">
        <v>14</v>
      </c>
      <c r="F17" s="910"/>
      <c r="G17" s="595"/>
      <c r="H17" s="596"/>
      <c r="I17" s="595"/>
      <c r="J17" s="596"/>
      <c r="K17" s="619"/>
      <c r="L17" s="595"/>
      <c r="M17" s="337">
        <v>2</v>
      </c>
      <c r="N17" s="347">
        <f>C33*30</f>
        <v>27300</v>
      </c>
      <c r="O17" s="353">
        <f>D33*30</f>
        <v>24840</v>
      </c>
      <c r="P17" s="386">
        <v>2</v>
      </c>
      <c r="Q17" s="347">
        <v>69900</v>
      </c>
      <c r="R17" s="390">
        <f>I16+K16+L16+O17</f>
        <v>95640</v>
      </c>
    </row>
    <row r="18" spans="1:18" ht="14.25">
      <c r="A18" s="913"/>
      <c r="B18" s="101" t="s">
        <v>8</v>
      </c>
      <c r="C18" s="101"/>
      <c r="D18" s="101"/>
      <c r="E18" s="902"/>
      <c r="F18" s="903"/>
      <c r="G18" s="595"/>
      <c r="H18" s="596"/>
      <c r="I18" s="595"/>
      <c r="J18" s="596"/>
      <c r="K18" s="619"/>
      <c r="L18" s="595"/>
      <c r="M18" s="338">
        <v>3</v>
      </c>
      <c r="N18" s="348">
        <f>C35*30</f>
        <v>29220</v>
      </c>
      <c r="O18" s="348">
        <f>D35*30</f>
        <v>26700</v>
      </c>
      <c r="P18" s="387">
        <v>3</v>
      </c>
      <c r="Q18" s="348">
        <v>71820</v>
      </c>
      <c r="R18" s="391">
        <f>I16+K16+L16+O18</f>
        <v>97500</v>
      </c>
    </row>
    <row r="19" spans="1:18" ht="14.25" customHeight="1">
      <c r="A19" s="913"/>
      <c r="B19" s="101"/>
      <c r="C19" s="101"/>
      <c r="D19" s="101"/>
      <c r="E19" s="902"/>
      <c r="F19" s="903"/>
      <c r="G19" s="595"/>
      <c r="H19" s="596"/>
      <c r="I19" s="595"/>
      <c r="J19" s="596"/>
      <c r="K19" s="619"/>
      <c r="L19" s="605"/>
      <c r="M19" s="337">
        <v>4</v>
      </c>
      <c r="N19" s="347">
        <f>C37*30</f>
        <v>30900</v>
      </c>
      <c r="O19" s="347">
        <f>D37*30</f>
        <v>28380</v>
      </c>
      <c r="P19" s="386">
        <v>4</v>
      </c>
      <c r="Q19" s="347">
        <v>73500</v>
      </c>
      <c r="R19" s="390">
        <f>I16+K16+L16+O19</f>
        <v>99180</v>
      </c>
    </row>
    <row r="20" spans="1:18" ht="14.25">
      <c r="A20" s="582"/>
      <c r="B20" s="887" t="s">
        <v>204</v>
      </c>
      <c r="C20" s="887"/>
      <c r="D20" s="887"/>
      <c r="E20" s="911"/>
      <c r="F20" s="912"/>
      <c r="G20" s="739" t="s">
        <v>138</v>
      </c>
      <c r="H20" s="740"/>
      <c r="I20" s="739" t="s">
        <v>112</v>
      </c>
      <c r="J20" s="740"/>
      <c r="K20" s="334" t="s">
        <v>59</v>
      </c>
      <c r="L20" s="335" t="s">
        <v>61</v>
      </c>
      <c r="M20" s="339">
        <v>5</v>
      </c>
      <c r="N20" s="349">
        <f>C39*30</f>
        <v>32550</v>
      </c>
      <c r="O20" s="349">
        <f>D39*30</f>
        <v>30090</v>
      </c>
      <c r="P20" s="388">
        <v>5</v>
      </c>
      <c r="Q20" s="393">
        <v>75150</v>
      </c>
      <c r="R20" s="392">
        <f>I16+K16+L16+O20</f>
        <v>100890</v>
      </c>
    </row>
    <row r="21" spans="1:18" ht="13.5">
      <c r="A21" s="623" t="s">
        <v>9</v>
      </c>
      <c r="B21" s="623"/>
      <c r="C21" s="623"/>
      <c r="D21" s="623"/>
      <c r="E21" s="624" t="s">
        <v>11</v>
      </c>
      <c r="F21" s="615"/>
      <c r="G21" s="595">
        <v>19200</v>
      </c>
      <c r="H21" s="596"/>
      <c r="I21" s="595">
        <v>59400</v>
      </c>
      <c r="J21" s="596"/>
      <c r="K21" s="750">
        <v>48000</v>
      </c>
      <c r="L21" s="595">
        <v>12000</v>
      </c>
      <c r="M21" s="343">
        <v>1</v>
      </c>
      <c r="N21" s="350">
        <f>C31*30</f>
        <v>25080</v>
      </c>
      <c r="O21" s="350">
        <f>D31*30</f>
        <v>22680</v>
      </c>
      <c r="P21" s="343">
        <v>1</v>
      </c>
      <c r="Q21" s="358">
        <f>G21+K21+L21+N21</f>
        <v>104280</v>
      </c>
      <c r="R21" s="359">
        <f>I21+K21+L21+O21</f>
        <v>142080</v>
      </c>
    </row>
    <row r="22" spans="1:18" ht="13.5">
      <c r="A22" s="623"/>
      <c r="B22" s="623"/>
      <c r="C22" s="623"/>
      <c r="D22" s="623"/>
      <c r="E22" s="909" t="s">
        <v>15</v>
      </c>
      <c r="F22" s="910"/>
      <c r="G22" s="595"/>
      <c r="H22" s="596"/>
      <c r="I22" s="595"/>
      <c r="J22" s="596"/>
      <c r="K22" s="750"/>
      <c r="L22" s="595"/>
      <c r="M22" s="338">
        <v>2</v>
      </c>
      <c r="N22" s="348">
        <f>C33*30</f>
        <v>27300</v>
      </c>
      <c r="O22" s="354">
        <f>D33*30</f>
        <v>24840</v>
      </c>
      <c r="P22" s="338">
        <v>2</v>
      </c>
      <c r="Q22" s="348">
        <f>G21+K21+L21+N22</f>
        <v>106500</v>
      </c>
      <c r="R22" s="348">
        <f>I21+K21+L21+O22</f>
        <v>144240</v>
      </c>
    </row>
    <row r="23" spans="1:18" ht="13.5">
      <c r="A23" s="623"/>
      <c r="B23" s="623"/>
      <c r="C23" s="623"/>
      <c r="D23" s="623"/>
      <c r="E23" s="902"/>
      <c r="F23" s="903"/>
      <c r="G23" s="595"/>
      <c r="H23" s="596"/>
      <c r="I23" s="595"/>
      <c r="J23" s="596"/>
      <c r="K23" s="750"/>
      <c r="L23" s="595"/>
      <c r="M23" s="337">
        <v>3</v>
      </c>
      <c r="N23" s="347">
        <f>C35*30</f>
        <v>29220</v>
      </c>
      <c r="O23" s="347">
        <f>D35*30</f>
        <v>26700</v>
      </c>
      <c r="P23" s="337">
        <v>3</v>
      </c>
      <c r="Q23" s="347">
        <f>G21+K21+L21+N23</f>
        <v>108420</v>
      </c>
      <c r="R23" s="360">
        <f>I21+K21+L21+O23</f>
        <v>146100</v>
      </c>
    </row>
    <row r="24" spans="1:18" ht="14.25" customHeight="1">
      <c r="A24" s="623"/>
      <c r="B24" s="623"/>
      <c r="C24" s="623"/>
      <c r="D24" s="623"/>
      <c r="E24" s="902"/>
      <c r="F24" s="903"/>
      <c r="G24" s="595"/>
      <c r="H24" s="596"/>
      <c r="I24" s="595"/>
      <c r="J24" s="596"/>
      <c r="K24" s="750"/>
      <c r="L24" s="605"/>
      <c r="M24" s="338">
        <v>4</v>
      </c>
      <c r="N24" s="348">
        <f>C37*30</f>
        <v>30900</v>
      </c>
      <c r="O24" s="348">
        <f>D37*30</f>
        <v>28380</v>
      </c>
      <c r="P24" s="338">
        <v>4</v>
      </c>
      <c r="Q24" s="348">
        <f>G21+K21+L21+N24</f>
        <v>110100</v>
      </c>
      <c r="R24" s="348">
        <f>I21+K21+L21+O24</f>
        <v>147780</v>
      </c>
    </row>
    <row r="25" spans="1:18" ht="15" customHeight="1">
      <c r="A25" s="623"/>
      <c r="B25" s="623"/>
      <c r="C25" s="623"/>
      <c r="D25" s="623"/>
      <c r="E25" s="911"/>
      <c r="F25" s="912"/>
      <c r="G25" s="739" t="s">
        <v>53</v>
      </c>
      <c r="H25" s="740"/>
      <c r="I25" s="739" t="s">
        <v>311</v>
      </c>
      <c r="J25" s="740"/>
      <c r="K25" s="333" t="s">
        <v>312</v>
      </c>
      <c r="L25" s="332" t="s">
        <v>61</v>
      </c>
      <c r="M25" s="340">
        <v>5</v>
      </c>
      <c r="N25" s="352">
        <f>C39*30</f>
        <v>32550</v>
      </c>
      <c r="O25" s="352">
        <f>D39*30</f>
        <v>30090</v>
      </c>
      <c r="P25" s="340">
        <v>5</v>
      </c>
      <c r="Q25" s="352">
        <f>G21+K21+L21+N25</f>
        <v>111750</v>
      </c>
      <c r="R25" s="361">
        <f>I21+K21+L21+O25</f>
        <v>149490</v>
      </c>
    </row>
    <row r="26" spans="11:18" ht="15" customHeight="1">
      <c r="K26" s="886" t="s">
        <v>462</v>
      </c>
      <c r="L26" s="886"/>
      <c r="M26" s="886"/>
      <c r="N26" s="886"/>
      <c r="O26" s="315"/>
      <c r="P26" s="345"/>
      <c r="Q26" s="345"/>
      <c r="R26" s="345"/>
    </row>
    <row r="27" spans="1:18" ht="14.25" customHeight="1">
      <c r="A27" s="651" t="s">
        <v>206</v>
      </c>
      <c r="B27" s="651"/>
      <c r="C27" s="651"/>
      <c r="D27" s="651"/>
      <c r="E27" s="120"/>
      <c r="F27" s="839" t="s">
        <v>485</v>
      </c>
      <c r="G27" s="668"/>
      <c r="H27" s="668"/>
      <c r="I27" s="840"/>
      <c r="J27" s="120"/>
      <c r="K27" s="841" t="s">
        <v>341</v>
      </c>
      <c r="L27" s="841"/>
      <c r="M27" s="654" t="s">
        <v>477</v>
      </c>
      <c r="N27" s="654"/>
      <c r="O27" s="654"/>
      <c r="P27" s="836" t="s">
        <v>323</v>
      </c>
      <c r="Q27" s="836"/>
      <c r="R27" s="836"/>
    </row>
    <row r="28" spans="1:18" ht="14.25" customHeight="1">
      <c r="A28" s="651"/>
      <c r="B28" s="651"/>
      <c r="C28" s="651"/>
      <c r="D28" s="651"/>
      <c r="E28" s="120"/>
      <c r="F28" s="651" t="s">
        <v>42</v>
      </c>
      <c r="G28" s="651"/>
      <c r="H28" s="670" t="s">
        <v>208</v>
      </c>
      <c r="I28" s="670"/>
      <c r="J28" s="120"/>
      <c r="K28" s="874" t="s">
        <v>336</v>
      </c>
      <c r="L28" s="874"/>
      <c r="M28" s="874" t="s">
        <v>334</v>
      </c>
      <c r="N28" s="874"/>
      <c r="O28" s="874"/>
      <c r="P28" s="885" t="s">
        <v>429</v>
      </c>
      <c r="Q28" s="885"/>
      <c r="R28" s="885"/>
    </row>
    <row r="29" spans="1:18" ht="14.25" customHeight="1">
      <c r="A29" s="626" t="s">
        <v>376</v>
      </c>
      <c r="B29" s="626"/>
      <c r="C29" s="626" t="s">
        <v>34</v>
      </c>
      <c r="D29" s="626" t="s">
        <v>18</v>
      </c>
      <c r="E29" s="105"/>
      <c r="F29" s="670" t="s">
        <v>188</v>
      </c>
      <c r="G29" s="670"/>
      <c r="H29" s="670" t="s">
        <v>188</v>
      </c>
      <c r="I29" s="670"/>
      <c r="J29" s="166"/>
      <c r="K29" s="655" t="s">
        <v>335</v>
      </c>
      <c r="L29" s="655"/>
      <c r="M29" s="655" t="s">
        <v>337</v>
      </c>
      <c r="N29" s="655"/>
      <c r="O29" s="655"/>
      <c r="P29" s="835" t="s">
        <v>486</v>
      </c>
      <c r="Q29" s="835"/>
      <c r="R29" s="835"/>
    </row>
    <row r="30" spans="1:18" ht="13.5">
      <c r="A30" s="626"/>
      <c r="B30" s="626"/>
      <c r="C30" s="626"/>
      <c r="D30" s="626"/>
      <c r="E30" s="105"/>
      <c r="F30" s="670" t="s">
        <v>249</v>
      </c>
      <c r="G30" s="670"/>
      <c r="H30" s="670" t="s">
        <v>248</v>
      </c>
      <c r="I30" s="670"/>
      <c r="J30" s="139"/>
      <c r="K30" s="874" t="s">
        <v>463</v>
      </c>
      <c r="L30" s="874"/>
      <c r="M30" s="874" t="s">
        <v>338</v>
      </c>
      <c r="N30" s="874"/>
      <c r="O30" s="874"/>
      <c r="P30" s="874" t="s">
        <v>464</v>
      </c>
      <c r="Q30" s="874"/>
      <c r="R30" s="874"/>
    </row>
    <row r="31" spans="1:18" ht="14.25" customHeight="1">
      <c r="A31" s="664" t="s">
        <v>377</v>
      </c>
      <c r="B31" s="664"/>
      <c r="C31" s="665">
        <v>836</v>
      </c>
      <c r="D31" s="665">
        <v>756</v>
      </c>
      <c r="E31" s="105"/>
      <c r="F31" s="833" t="s">
        <v>247</v>
      </c>
      <c r="G31" s="833"/>
      <c r="H31" s="833"/>
      <c r="I31" s="833"/>
      <c r="J31" s="139"/>
      <c r="K31" s="807" t="s">
        <v>116</v>
      </c>
      <c r="L31" s="807"/>
      <c r="M31" s="810" t="s">
        <v>353</v>
      </c>
      <c r="N31" s="810"/>
      <c r="O31" s="810"/>
      <c r="P31" s="807" t="s">
        <v>355</v>
      </c>
      <c r="Q31" s="807"/>
      <c r="R31" s="807"/>
    </row>
    <row r="32" spans="1:18" ht="14.25" customHeight="1">
      <c r="A32" s="664"/>
      <c r="B32" s="664"/>
      <c r="C32" s="665"/>
      <c r="D32" s="665"/>
      <c r="E32" s="105"/>
      <c r="F32" s="834"/>
      <c r="G32" s="834"/>
      <c r="H32" s="834"/>
      <c r="I32" s="834"/>
      <c r="J32" s="119"/>
      <c r="K32" s="874" t="s">
        <v>428</v>
      </c>
      <c r="L32" s="874"/>
      <c r="M32" s="874" t="s">
        <v>354</v>
      </c>
      <c r="N32" s="874"/>
      <c r="O32" s="874"/>
      <c r="P32" s="874" t="s">
        <v>356</v>
      </c>
      <c r="Q32" s="874"/>
      <c r="R32" s="874"/>
    </row>
    <row r="33" spans="1:18" ht="14.25" customHeight="1">
      <c r="A33" s="664" t="s">
        <v>378</v>
      </c>
      <c r="B33" s="664"/>
      <c r="C33" s="665">
        <v>910</v>
      </c>
      <c r="D33" s="665">
        <v>828</v>
      </c>
      <c r="E33" s="105"/>
      <c r="F33" s="670" t="s">
        <v>149</v>
      </c>
      <c r="G33" s="670"/>
      <c r="H33" s="670"/>
      <c r="I33" s="670"/>
      <c r="J33" s="119"/>
      <c r="K33" s="807" t="s">
        <v>214</v>
      </c>
      <c r="L33" s="807"/>
      <c r="M33" s="810" t="s">
        <v>245</v>
      </c>
      <c r="N33" s="810"/>
      <c r="O33" s="810"/>
      <c r="P33" s="881" t="s">
        <v>478</v>
      </c>
      <c r="Q33" s="882"/>
      <c r="R33" s="905"/>
    </row>
    <row r="34" spans="1:18" ht="14.25" customHeight="1">
      <c r="A34" s="664"/>
      <c r="B34" s="664"/>
      <c r="C34" s="665"/>
      <c r="D34" s="665"/>
      <c r="E34" s="105"/>
      <c r="F34" s="670" t="s">
        <v>150</v>
      </c>
      <c r="G34" s="670"/>
      <c r="H34" s="670" t="s">
        <v>250</v>
      </c>
      <c r="I34" s="670"/>
      <c r="J34" s="119"/>
      <c r="K34" s="874" t="s">
        <v>217</v>
      </c>
      <c r="L34" s="874"/>
      <c r="M34" s="874" t="s">
        <v>246</v>
      </c>
      <c r="N34" s="874"/>
      <c r="O34" s="874"/>
      <c r="P34" s="906"/>
      <c r="Q34" s="907"/>
      <c r="R34" s="908"/>
    </row>
    <row r="35" spans="1:18" ht="16.5" customHeight="1">
      <c r="A35" s="664" t="s">
        <v>379</v>
      </c>
      <c r="B35" s="664"/>
      <c r="C35" s="665">
        <v>974</v>
      </c>
      <c r="D35" s="665">
        <v>890</v>
      </c>
      <c r="E35" s="105"/>
      <c r="F35" s="670" t="s">
        <v>151</v>
      </c>
      <c r="G35" s="670"/>
      <c r="H35" s="670" t="s">
        <v>251</v>
      </c>
      <c r="I35" s="670"/>
      <c r="J35" s="139"/>
      <c r="K35" s="394" t="s">
        <v>465</v>
      </c>
      <c r="L35" s="394"/>
      <c r="M35" s="394"/>
      <c r="N35" s="394"/>
      <c r="O35" s="394"/>
      <c r="P35" s="874" t="s">
        <v>479</v>
      </c>
      <c r="Q35" s="874"/>
      <c r="R35" s="874"/>
    </row>
    <row r="36" spans="1:18" ht="14.25" customHeight="1">
      <c r="A36" s="664"/>
      <c r="B36" s="664"/>
      <c r="C36" s="665"/>
      <c r="D36" s="665"/>
      <c r="E36" s="105"/>
      <c r="F36" s="775" t="s">
        <v>152</v>
      </c>
      <c r="G36" s="775"/>
      <c r="H36" s="670" t="s">
        <v>252</v>
      </c>
      <c r="I36" s="670"/>
      <c r="J36" s="139"/>
      <c r="K36" s="820" t="s">
        <v>394</v>
      </c>
      <c r="L36" s="820"/>
      <c r="M36" s="820"/>
      <c r="N36" s="820"/>
      <c r="O36" s="820"/>
      <c r="P36" s="820"/>
      <c r="Q36" s="820"/>
      <c r="R36" s="820"/>
    </row>
    <row r="37" spans="1:18" ht="14.25" customHeight="1">
      <c r="A37" s="664" t="s">
        <v>380</v>
      </c>
      <c r="B37" s="664"/>
      <c r="C37" s="665">
        <v>1030</v>
      </c>
      <c r="D37" s="665">
        <v>946</v>
      </c>
      <c r="E37" s="105"/>
      <c r="F37" s="821" t="s">
        <v>153</v>
      </c>
      <c r="G37" s="777"/>
      <c r="H37" s="780" t="s">
        <v>253</v>
      </c>
      <c r="I37" s="824"/>
      <c r="J37" s="119"/>
      <c r="K37" s="655" t="s">
        <v>487</v>
      </c>
      <c r="L37" s="534"/>
      <c r="M37" s="655" t="s">
        <v>161</v>
      </c>
      <c r="N37" s="655"/>
      <c r="O37" s="655"/>
      <c r="P37" s="536" t="s">
        <v>128</v>
      </c>
      <c r="Q37" s="655"/>
      <c r="R37" s="655"/>
    </row>
    <row r="38" spans="1:18" ht="15" customHeight="1">
      <c r="A38" s="664"/>
      <c r="B38" s="664"/>
      <c r="C38" s="665"/>
      <c r="D38" s="665"/>
      <c r="E38" s="105"/>
      <c r="F38" s="822"/>
      <c r="G38" s="823"/>
      <c r="H38" s="825"/>
      <c r="I38" s="826"/>
      <c r="J38" s="119"/>
      <c r="K38" s="874" t="s">
        <v>340</v>
      </c>
      <c r="L38" s="875"/>
      <c r="M38" s="874" t="s">
        <v>431</v>
      </c>
      <c r="N38" s="874"/>
      <c r="O38" s="874"/>
      <c r="P38" s="688" t="s">
        <v>468</v>
      </c>
      <c r="Q38" s="688"/>
      <c r="R38" s="688"/>
    </row>
    <row r="39" spans="1:18" ht="14.25" customHeight="1">
      <c r="A39" s="664" t="s">
        <v>381</v>
      </c>
      <c r="B39" s="664"/>
      <c r="C39" s="665">
        <v>1085</v>
      </c>
      <c r="D39" s="665">
        <v>1003</v>
      </c>
      <c r="E39" s="105"/>
      <c r="J39" s="166"/>
      <c r="K39" s="655" t="s">
        <v>172</v>
      </c>
      <c r="L39" s="534"/>
      <c r="M39" s="655" t="s">
        <v>349</v>
      </c>
      <c r="N39" s="655"/>
      <c r="O39" s="655"/>
      <c r="P39" s="879" t="s">
        <v>467</v>
      </c>
      <c r="Q39" s="874"/>
      <c r="R39" s="874"/>
    </row>
    <row r="40" spans="1:18" ht="17.25" customHeight="1">
      <c r="A40" s="664"/>
      <c r="B40" s="664"/>
      <c r="C40" s="665"/>
      <c r="D40" s="665"/>
      <c r="E40" s="105"/>
      <c r="F40" s="655" t="s">
        <v>359</v>
      </c>
      <c r="G40" s="655"/>
      <c r="H40" s="655"/>
      <c r="I40" s="655"/>
      <c r="J40" s="166"/>
      <c r="K40" s="874" t="s">
        <v>427</v>
      </c>
      <c r="L40" s="875"/>
      <c r="M40" s="874" t="s">
        <v>350</v>
      </c>
      <c r="N40" s="874"/>
      <c r="O40" s="874"/>
      <c r="P40" s="816" t="s">
        <v>365</v>
      </c>
      <c r="Q40" s="816"/>
      <c r="R40" s="816"/>
    </row>
    <row r="41" spans="2:18" ht="14.25" customHeight="1">
      <c r="B41" s="100"/>
      <c r="E41" s="105"/>
      <c r="F41" s="874" t="s">
        <v>360</v>
      </c>
      <c r="G41" s="874"/>
      <c r="H41" s="874"/>
      <c r="I41" s="874"/>
      <c r="J41" s="166"/>
      <c r="K41" s="655" t="s">
        <v>361</v>
      </c>
      <c r="L41" s="534"/>
      <c r="M41" s="655" t="s">
        <v>342</v>
      </c>
      <c r="N41" s="655"/>
      <c r="O41" s="655"/>
      <c r="P41" s="879" t="s">
        <v>366</v>
      </c>
      <c r="Q41" s="874"/>
      <c r="R41" s="874"/>
    </row>
    <row r="42" spans="2:18" ht="14.25" customHeight="1">
      <c r="B42" s="100"/>
      <c r="C42" s="100"/>
      <c r="D42" s="100"/>
      <c r="E42" s="105"/>
      <c r="F42" s="811" t="s">
        <v>372</v>
      </c>
      <c r="G42" s="811"/>
      <c r="H42" s="811"/>
      <c r="I42" s="811"/>
      <c r="J42" s="166"/>
      <c r="K42" s="874" t="s">
        <v>430</v>
      </c>
      <c r="L42" s="875"/>
      <c r="M42" s="688" t="s">
        <v>343</v>
      </c>
      <c r="N42" s="688"/>
      <c r="O42" s="688"/>
      <c r="P42" s="655" t="s">
        <v>163</v>
      </c>
      <c r="Q42" s="655"/>
      <c r="R42" s="655"/>
    </row>
    <row r="43" spans="2:18" ht="18" customHeight="1">
      <c r="B43" s="100"/>
      <c r="C43" s="100"/>
      <c r="D43" s="100"/>
      <c r="E43" s="105"/>
      <c r="F43" s="812"/>
      <c r="G43" s="812"/>
      <c r="H43" s="812"/>
      <c r="I43" s="812"/>
      <c r="J43" s="166"/>
      <c r="K43" s="655" t="s">
        <v>488</v>
      </c>
      <c r="L43" s="655"/>
      <c r="M43" s="874" t="s">
        <v>344</v>
      </c>
      <c r="N43" s="874"/>
      <c r="O43" s="874"/>
      <c r="P43" s="877" t="s">
        <v>432</v>
      </c>
      <c r="Q43" s="878"/>
      <c r="R43" s="878"/>
    </row>
    <row r="44" spans="2:18" ht="15" customHeight="1">
      <c r="B44" s="100"/>
      <c r="C44" s="100"/>
      <c r="D44" s="100"/>
      <c r="E44" s="100"/>
      <c r="F44" s="809" t="s">
        <v>232</v>
      </c>
      <c r="G44" s="809"/>
      <c r="H44" s="809"/>
      <c r="I44" s="809"/>
      <c r="J44" s="166"/>
      <c r="K44" s="688" t="s">
        <v>345</v>
      </c>
      <c r="L44" s="688"/>
      <c r="M44" s="807" t="s">
        <v>363</v>
      </c>
      <c r="N44" s="807"/>
      <c r="O44" s="807"/>
      <c r="P44" s="810" t="s">
        <v>481</v>
      </c>
      <c r="Q44" s="810"/>
      <c r="R44" s="810"/>
    </row>
    <row r="45" spans="2:18" ht="14.25" customHeight="1">
      <c r="B45" s="100"/>
      <c r="C45" s="100"/>
      <c r="D45" s="100"/>
      <c r="E45" s="100"/>
      <c r="F45" s="636" t="s">
        <v>367</v>
      </c>
      <c r="G45" s="636"/>
      <c r="H45" s="636"/>
      <c r="I45" s="636"/>
      <c r="J45" s="166"/>
      <c r="K45" s="874" t="s">
        <v>346</v>
      </c>
      <c r="L45" s="875"/>
      <c r="M45" s="874" t="s">
        <v>364</v>
      </c>
      <c r="N45" s="874"/>
      <c r="O45" s="874"/>
      <c r="P45" s="874" t="s">
        <v>482</v>
      </c>
      <c r="Q45" s="874"/>
      <c r="R45" s="874"/>
    </row>
    <row r="46" spans="2:18" ht="14.25" customHeight="1">
      <c r="B46" s="100"/>
      <c r="C46" s="100"/>
      <c r="D46" s="100"/>
      <c r="E46" s="100"/>
      <c r="F46" s="636" t="s">
        <v>368</v>
      </c>
      <c r="G46" s="636"/>
      <c r="H46" s="636"/>
      <c r="I46" s="636"/>
      <c r="J46" s="166"/>
      <c r="K46" s="807" t="s">
        <v>347</v>
      </c>
      <c r="L46" s="807"/>
      <c r="M46" s="807" t="s">
        <v>183</v>
      </c>
      <c r="N46" s="807"/>
      <c r="O46" s="807"/>
      <c r="P46" s="655" t="s">
        <v>184</v>
      </c>
      <c r="Q46" s="655"/>
      <c r="R46" s="655"/>
    </row>
    <row r="47" spans="2:18" ht="14.25" customHeight="1">
      <c r="B47" s="100"/>
      <c r="C47" s="100"/>
      <c r="D47" s="100"/>
      <c r="E47" s="100"/>
      <c r="F47" s="636" t="s">
        <v>369</v>
      </c>
      <c r="G47" s="636"/>
      <c r="H47" s="636"/>
      <c r="I47" s="636"/>
      <c r="J47" s="166"/>
      <c r="K47" s="874" t="s">
        <v>348</v>
      </c>
      <c r="L47" s="875"/>
      <c r="M47" s="876" t="s">
        <v>445</v>
      </c>
      <c r="N47" s="876"/>
      <c r="O47" s="876"/>
      <c r="P47" s="688" t="s">
        <v>446</v>
      </c>
      <c r="Q47" s="688"/>
      <c r="R47" s="688"/>
    </row>
    <row r="48" spans="2:18" ht="14.25" customHeight="1">
      <c r="B48" s="100"/>
      <c r="C48" s="100"/>
      <c r="D48" s="100"/>
      <c r="E48" s="100"/>
      <c r="F48" s="870" t="s">
        <v>370</v>
      </c>
      <c r="G48" s="870"/>
      <c r="H48" s="870"/>
      <c r="I48" s="870"/>
      <c r="J48" s="166"/>
      <c r="K48" s="655" t="s">
        <v>362</v>
      </c>
      <c r="L48" s="655"/>
      <c r="M48" s="688" t="s">
        <v>357</v>
      </c>
      <c r="N48" s="688"/>
      <c r="O48" s="688"/>
      <c r="P48" s="871" t="s">
        <v>447</v>
      </c>
      <c r="Q48" s="872"/>
      <c r="R48" s="873"/>
    </row>
    <row r="49" spans="2:18" ht="14.25" customHeight="1">
      <c r="B49" s="100"/>
      <c r="C49" s="100"/>
      <c r="D49" s="100"/>
      <c r="E49" s="100"/>
      <c r="F49" s="802" t="s">
        <v>371</v>
      </c>
      <c r="G49" s="803"/>
      <c r="H49" s="803"/>
      <c r="I49" s="804"/>
      <c r="J49" s="1"/>
      <c r="K49" s="874" t="s">
        <v>466</v>
      </c>
      <c r="L49" s="875"/>
      <c r="M49" s="874" t="s">
        <v>358</v>
      </c>
      <c r="N49" s="874"/>
      <c r="O49" s="874"/>
      <c r="P49" s="871" t="s">
        <v>448</v>
      </c>
      <c r="Q49" s="872"/>
      <c r="R49" s="873"/>
    </row>
    <row r="50" spans="2:18" ht="14.25" customHeight="1">
      <c r="B50" s="156"/>
      <c r="C50" s="156"/>
      <c r="D50" s="156"/>
      <c r="E50" s="156"/>
      <c r="F50" s="156"/>
      <c r="G50" s="156"/>
      <c r="H50" s="156"/>
      <c r="I50" s="156"/>
      <c r="J50" s="1"/>
      <c r="K50" s="864"/>
      <c r="L50" s="864"/>
      <c r="M50" s="865"/>
      <c r="N50" s="865"/>
      <c r="O50" s="866"/>
      <c r="P50" s="867" t="s">
        <v>352</v>
      </c>
      <c r="Q50" s="868"/>
      <c r="R50" s="869"/>
    </row>
    <row r="51" spans="11:18" ht="13.5" customHeight="1">
      <c r="K51" s="315"/>
      <c r="L51" s="315"/>
      <c r="M51" s="315"/>
      <c r="N51" s="315"/>
      <c r="O51" s="315"/>
      <c r="P51" s="315"/>
      <c r="Q51" s="315"/>
      <c r="R51" s="315"/>
    </row>
    <row r="52" spans="11:18" ht="13.5" customHeight="1">
      <c r="K52" s="315"/>
      <c r="L52" s="315"/>
      <c r="M52" s="315"/>
      <c r="N52" s="315"/>
      <c r="O52" s="315"/>
      <c r="P52" s="315"/>
      <c r="Q52" s="315"/>
      <c r="R52" s="315"/>
    </row>
    <row r="53" spans="4:18" ht="12" customHeight="1" thickBot="1">
      <c r="D53" s="312"/>
      <c r="G53" s="717" t="s">
        <v>382</v>
      </c>
      <c r="H53" s="718"/>
      <c r="I53" s="717" t="s">
        <v>18</v>
      </c>
      <c r="J53" s="718"/>
      <c r="K53" s="380" t="s">
        <v>19</v>
      </c>
      <c r="L53" s="380" t="s">
        <v>29</v>
      </c>
      <c r="M53" s="380" t="s">
        <v>62</v>
      </c>
      <c r="N53" s="380" t="s">
        <v>329</v>
      </c>
      <c r="O53" s="380" t="s">
        <v>330</v>
      </c>
      <c r="P53" s="380" t="s">
        <v>62</v>
      </c>
      <c r="Q53" s="380" t="s">
        <v>331</v>
      </c>
      <c r="R53" s="383" t="s">
        <v>332</v>
      </c>
    </row>
    <row r="54" spans="3:18" ht="12" customHeight="1">
      <c r="C54" s="694" t="s">
        <v>315</v>
      </c>
      <c r="D54" s="695"/>
      <c r="G54" s="595">
        <v>19200</v>
      </c>
      <c r="H54" s="596"/>
      <c r="I54" s="595">
        <v>59400</v>
      </c>
      <c r="J54" s="596"/>
      <c r="K54" s="750">
        <v>48000</v>
      </c>
      <c r="L54" s="750">
        <v>12000</v>
      </c>
      <c r="M54" s="381">
        <v>1</v>
      </c>
      <c r="N54" s="279">
        <f>C64*30</f>
        <v>50160</v>
      </c>
      <c r="O54" s="382">
        <f>D64*30</f>
        <v>45360</v>
      </c>
      <c r="P54" s="381">
        <v>1</v>
      </c>
      <c r="Q54" s="367">
        <f>G54+K54+L54+N54</f>
        <v>129360</v>
      </c>
      <c r="R54" s="367">
        <f>I54+K54+L54+O54</f>
        <v>164760</v>
      </c>
    </row>
    <row r="55" spans="3:18" ht="12" customHeight="1">
      <c r="C55" s="696"/>
      <c r="D55" s="697"/>
      <c r="G55" s="595"/>
      <c r="H55" s="596"/>
      <c r="I55" s="595"/>
      <c r="J55" s="596"/>
      <c r="K55" s="750"/>
      <c r="L55" s="750"/>
      <c r="M55" s="273">
        <v>2</v>
      </c>
      <c r="N55" s="274">
        <f>C66*30</f>
        <v>54600</v>
      </c>
      <c r="O55" s="275">
        <f>D66*30</f>
        <v>49680</v>
      </c>
      <c r="P55" s="273">
        <v>2</v>
      </c>
      <c r="Q55" s="277">
        <f>G54+K54+L54+N55</f>
        <v>133800</v>
      </c>
      <c r="R55" s="277">
        <f>I54+K54+L54+O55</f>
        <v>169080</v>
      </c>
    </row>
    <row r="56" spans="3:18" ht="12" customHeight="1" thickBot="1">
      <c r="C56" s="698"/>
      <c r="D56" s="699"/>
      <c r="G56" s="595"/>
      <c r="H56" s="596"/>
      <c r="I56" s="595"/>
      <c r="J56" s="596"/>
      <c r="K56" s="750"/>
      <c r="L56" s="750"/>
      <c r="M56" s="283">
        <v>3</v>
      </c>
      <c r="N56" s="284">
        <f>C68*30</f>
        <v>58440</v>
      </c>
      <c r="O56" s="285">
        <f>D68*30</f>
        <v>53400</v>
      </c>
      <c r="P56" s="283">
        <v>3</v>
      </c>
      <c r="Q56" s="286">
        <f>G54+K54+L54+N56</f>
        <v>137640</v>
      </c>
      <c r="R56" s="286">
        <f>I54+K54+L54+O56</f>
        <v>172800</v>
      </c>
    </row>
    <row r="57" spans="7:18" ht="12" customHeight="1">
      <c r="G57" s="605"/>
      <c r="H57" s="749"/>
      <c r="I57" s="605"/>
      <c r="J57" s="749"/>
      <c r="K57" s="751"/>
      <c r="L57" s="751"/>
      <c r="M57" s="273">
        <v>4</v>
      </c>
      <c r="N57" s="274">
        <f>C70*30</f>
        <v>61800</v>
      </c>
      <c r="O57" s="276">
        <f>D70*30</f>
        <v>56760</v>
      </c>
      <c r="P57" s="273">
        <v>4</v>
      </c>
      <c r="Q57" s="277">
        <f>G54+K54+L54+N57</f>
        <v>141000</v>
      </c>
      <c r="R57" s="277">
        <f>I54+K54+L54+O57</f>
        <v>176160</v>
      </c>
    </row>
    <row r="58" spans="7:18" ht="12" customHeight="1">
      <c r="G58" s="739" t="s">
        <v>53</v>
      </c>
      <c r="H58" s="740"/>
      <c r="I58" s="739" t="s">
        <v>311</v>
      </c>
      <c r="J58" s="740"/>
      <c r="K58" s="333" t="s">
        <v>312</v>
      </c>
      <c r="L58" s="332" t="s">
        <v>61</v>
      </c>
      <c r="M58" s="368">
        <v>5</v>
      </c>
      <c r="N58" s="369">
        <f>C72*30</f>
        <v>65100</v>
      </c>
      <c r="O58" s="370">
        <f>D72*30</f>
        <v>60180</v>
      </c>
      <c r="P58" s="368">
        <v>5</v>
      </c>
      <c r="Q58" s="371">
        <f>G54+K54+L54+N58</f>
        <v>144300</v>
      </c>
      <c r="R58" s="371">
        <f>I54+K54+L54+O58</f>
        <v>179580</v>
      </c>
    </row>
    <row r="59" spans="11:18" ht="10.5" customHeight="1">
      <c r="K59" s="838" t="s">
        <v>449</v>
      </c>
      <c r="L59" s="838"/>
      <c r="M59" s="838"/>
      <c r="N59" s="838"/>
      <c r="O59" s="838"/>
      <c r="P59" s="345"/>
      <c r="Q59" s="345"/>
      <c r="R59" s="345"/>
    </row>
    <row r="60" spans="1:18" ht="11.25" customHeight="1">
      <c r="A60" s="651" t="s">
        <v>206</v>
      </c>
      <c r="B60" s="651"/>
      <c r="C60" s="651"/>
      <c r="D60" s="651"/>
      <c r="F60" s="839" t="s">
        <v>485</v>
      </c>
      <c r="G60" s="668"/>
      <c r="H60" s="668"/>
      <c r="I60" s="840"/>
      <c r="J60" s="120"/>
      <c r="K60" s="841" t="s">
        <v>341</v>
      </c>
      <c r="L60" s="841"/>
      <c r="M60" s="654" t="s">
        <v>477</v>
      </c>
      <c r="N60" s="654"/>
      <c r="O60" s="654"/>
      <c r="P60" s="836" t="s">
        <v>323</v>
      </c>
      <c r="Q60" s="836"/>
      <c r="R60" s="836"/>
    </row>
    <row r="61" spans="1:18" ht="11.25" customHeight="1">
      <c r="A61" s="651"/>
      <c r="B61" s="651"/>
      <c r="C61" s="651"/>
      <c r="D61" s="651"/>
      <c r="F61" s="651" t="s">
        <v>42</v>
      </c>
      <c r="G61" s="651"/>
      <c r="H61" s="670" t="s">
        <v>208</v>
      </c>
      <c r="I61" s="670"/>
      <c r="J61" s="120"/>
      <c r="K61" s="856" t="s">
        <v>388</v>
      </c>
      <c r="L61" s="856"/>
      <c r="M61" s="856" t="s">
        <v>395</v>
      </c>
      <c r="N61" s="856"/>
      <c r="O61" s="856"/>
      <c r="P61" s="863" t="s">
        <v>434</v>
      </c>
      <c r="Q61" s="863"/>
      <c r="R61" s="863"/>
    </row>
    <row r="62" spans="1:18" ht="11.25" customHeight="1">
      <c r="A62" s="626" t="s">
        <v>376</v>
      </c>
      <c r="B62" s="626"/>
      <c r="C62" s="626" t="s">
        <v>34</v>
      </c>
      <c r="D62" s="626" t="s">
        <v>18</v>
      </c>
      <c r="F62" s="670" t="s">
        <v>188</v>
      </c>
      <c r="G62" s="670"/>
      <c r="H62" s="670" t="s">
        <v>188</v>
      </c>
      <c r="I62" s="670"/>
      <c r="J62" s="166"/>
      <c r="K62" s="655" t="s">
        <v>335</v>
      </c>
      <c r="L62" s="655"/>
      <c r="M62" s="655" t="s">
        <v>337</v>
      </c>
      <c r="N62" s="655"/>
      <c r="O62" s="655"/>
      <c r="P62" s="835" t="s">
        <v>486</v>
      </c>
      <c r="Q62" s="835"/>
      <c r="R62" s="835"/>
    </row>
    <row r="63" spans="1:18" ht="11.25" customHeight="1">
      <c r="A63" s="626"/>
      <c r="B63" s="626"/>
      <c r="C63" s="626"/>
      <c r="D63" s="626"/>
      <c r="F63" s="670" t="s">
        <v>249</v>
      </c>
      <c r="G63" s="670"/>
      <c r="H63" s="670" t="s">
        <v>248</v>
      </c>
      <c r="I63" s="670"/>
      <c r="J63" s="139"/>
      <c r="K63" s="856" t="s">
        <v>470</v>
      </c>
      <c r="L63" s="856"/>
      <c r="M63" s="856" t="s">
        <v>396</v>
      </c>
      <c r="N63" s="856"/>
      <c r="O63" s="856"/>
      <c r="P63" s="856" t="s">
        <v>471</v>
      </c>
      <c r="Q63" s="856"/>
      <c r="R63" s="856"/>
    </row>
    <row r="64" spans="1:18" ht="11.25" customHeight="1">
      <c r="A64" s="664" t="s">
        <v>377</v>
      </c>
      <c r="B64" s="664"/>
      <c r="C64" s="862">
        <v>1672</v>
      </c>
      <c r="D64" s="862">
        <v>1512</v>
      </c>
      <c r="F64" s="833" t="s">
        <v>247</v>
      </c>
      <c r="G64" s="833"/>
      <c r="H64" s="833"/>
      <c r="I64" s="833"/>
      <c r="J64" s="139"/>
      <c r="K64" s="807" t="s">
        <v>116</v>
      </c>
      <c r="L64" s="807"/>
      <c r="M64" s="810" t="s">
        <v>353</v>
      </c>
      <c r="N64" s="810"/>
      <c r="O64" s="810"/>
      <c r="P64" s="807" t="s">
        <v>355</v>
      </c>
      <c r="Q64" s="807"/>
      <c r="R64" s="807"/>
    </row>
    <row r="65" spans="1:18" ht="11.25" customHeight="1">
      <c r="A65" s="664"/>
      <c r="B65" s="664"/>
      <c r="C65" s="862"/>
      <c r="D65" s="862"/>
      <c r="F65" s="834"/>
      <c r="G65" s="834"/>
      <c r="H65" s="834"/>
      <c r="I65" s="834"/>
      <c r="J65" s="119"/>
      <c r="K65" s="856" t="s">
        <v>433</v>
      </c>
      <c r="L65" s="856"/>
      <c r="M65" s="856" t="s">
        <v>397</v>
      </c>
      <c r="N65" s="856"/>
      <c r="O65" s="856"/>
      <c r="P65" s="856" t="s">
        <v>390</v>
      </c>
      <c r="Q65" s="856"/>
      <c r="R65" s="856"/>
    </row>
    <row r="66" spans="1:18" ht="11.25" customHeight="1">
      <c r="A66" s="664" t="s">
        <v>378</v>
      </c>
      <c r="B66" s="664"/>
      <c r="C66" s="862">
        <v>1820</v>
      </c>
      <c r="D66" s="862">
        <v>1656</v>
      </c>
      <c r="F66" s="670" t="s">
        <v>149</v>
      </c>
      <c r="G66" s="670"/>
      <c r="H66" s="670"/>
      <c r="I66" s="670"/>
      <c r="J66" s="119"/>
      <c r="K66" s="807" t="s">
        <v>214</v>
      </c>
      <c r="L66" s="807"/>
      <c r="M66" s="810" t="s">
        <v>245</v>
      </c>
      <c r="N66" s="810"/>
      <c r="O66" s="810"/>
      <c r="P66" s="881" t="s">
        <v>478</v>
      </c>
      <c r="Q66" s="882"/>
      <c r="R66" s="905"/>
    </row>
    <row r="67" spans="1:18" ht="14.25" customHeight="1">
      <c r="A67" s="664"/>
      <c r="B67" s="664"/>
      <c r="C67" s="862"/>
      <c r="D67" s="862"/>
      <c r="E67" s="151"/>
      <c r="F67" s="670" t="s">
        <v>150</v>
      </c>
      <c r="G67" s="670"/>
      <c r="H67" s="670" t="s">
        <v>250</v>
      </c>
      <c r="I67" s="670"/>
      <c r="J67" s="119"/>
      <c r="K67" s="856" t="s">
        <v>389</v>
      </c>
      <c r="L67" s="856"/>
      <c r="M67" s="856" t="s">
        <v>398</v>
      </c>
      <c r="N67" s="856"/>
      <c r="O67" s="856"/>
      <c r="P67" s="906"/>
      <c r="Q67" s="907"/>
      <c r="R67" s="908"/>
    </row>
    <row r="68" spans="1:18" ht="14.25" customHeight="1">
      <c r="A68" s="664" t="s">
        <v>379</v>
      </c>
      <c r="B68" s="664"/>
      <c r="C68" s="862">
        <v>1948</v>
      </c>
      <c r="D68" s="862">
        <v>1780</v>
      </c>
      <c r="E68" s="151"/>
      <c r="F68" s="670" t="s">
        <v>151</v>
      </c>
      <c r="G68" s="670"/>
      <c r="H68" s="670" t="s">
        <v>251</v>
      </c>
      <c r="I68" s="670"/>
      <c r="J68" s="139"/>
      <c r="K68" s="394" t="s">
        <v>465</v>
      </c>
      <c r="L68" s="394"/>
      <c r="M68" s="394"/>
      <c r="N68" s="394"/>
      <c r="O68" s="394"/>
      <c r="P68" s="856" t="s">
        <v>480</v>
      </c>
      <c r="Q68" s="856"/>
      <c r="R68" s="856"/>
    </row>
    <row r="69" spans="1:18" ht="12" customHeight="1">
      <c r="A69" s="664"/>
      <c r="B69" s="664"/>
      <c r="C69" s="862"/>
      <c r="D69" s="862"/>
      <c r="E69" s="151"/>
      <c r="F69" s="775" t="s">
        <v>152</v>
      </c>
      <c r="G69" s="775"/>
      <c r="H69" s="670" t="s">
        <v>252</v>
      </c>
      <c r="I69" s="670"/>
      <c r="J69" s="139"/>
      <c r="K69" s="820" t="s">
        <v>394</v>
      </c>
      <c r="L69" s="820"/>
      <c r="M69" s="820"/>
      <c r="N69" s="820"/>
      <c r="O69" s="820"/>
      <c r="P69" s="820"/>
      <c r="Q69" s="820"/>
      <c r="R69" s="820"/>
    </row>
    <row r="70" spans="1:18" ht="11.25" customHeight="1">
      <c r="A70" s="664" t="s">
        <v>380</v>
      </c>
      <c r="B70" s="664"/>
      <c r="C70" s="862">
        <v>2060</v>
      </c>
      <c r="D70" s="862">
        <v>1892</v>
      </c>
      <c r="E70" s="151"/>
      <c r="F70" s="821" t="s">
        <v>153</v>
      </c>
      <c r="G70" s="777"/>
      <c r="H70" s="780" t="s">
        <v>253</v>
      </c>
      <c r="I70" s="824"/>
      <c r="J70" s="119"/>
      <c r="K70" s="655" t="s">
        <v>487</v>
      </c>
      <c r="L70" s="534"/>
      <c r="M70" s="655" t="s">
        <v>161</v>
      </c>
      <c r="N70" s="655"/>
      <c r="O70" s="655"/>
      <c r="P70" s="536" t="s">
        <v>128</v>
      </c>
      <c r="Q70" s="655"/>
      <c r="R70" s="655"/>
    </row>
    <row r="71" spans="1:18" ht="11.25" customHeight="1">
      <c r="A71" s="664"/>
      <c r="B71" s="664"/>
      <c r="C71" s="862"/>
      <c r="D71" s="862"/>
      <c r="E71" s="151"/>
      <c r="F71" s="822"/>
      <c r="G71" s="823"/>
      <c r="H71" s="825"/>
      <c r="I71" s="826"/>
      <c r="J71" s="119"/>
      <c r="K71" s="856" t="s">
        <v>391</v>
      </c>
      <c r="L71" s="857"/>
      <c r="M71" s="856" t="s">
        <v>437</v>
      </c>
      <c r="N71" s="856"/>
      <c r="O71" s="856"/>
      <c r="P71" s="852" t="s">
        <v>439</v>
      </c>
      <c r="Q71" s="852"/>
      <c r="R71" s="852"/>
    </row>
    <row r="72" spans="1:18" ht="11.25" customHeight="1">
      <c r="A72" s="664" t="s">
        <v>381</v>
      </c>
      <c r="B72" s="664"/>
      <c r="C72" s="862">
        <v>2170</v>
      </c>
      <c r="D72" s="862">
        <v>2006</v>
      </c>
      <c r="E72" s="151"/>
      <c r="J72" s="166"/>
      <c r="K72" s="655" t="s">
        <v>172</v>
      </c>
      <c r="L72" s="534"/>
      <c r="M72" s="655" t="s">
        <v>349</v>
      </c>
      <c r="N72" s="655"/>
      <c r="O72" s="655"/>
      <c r="P72" s="861" t="s">
        <v>473</v>
      </c>
      <c r="Q72" s="856"/>
      <c r="R72" s="856"/>
    </row>
    <row r="73" spans="1:18" ht="11.25" customHeight="1">
      <c r="A73" s="664"/>
      <c r="B73" s="664"/>
      <c r="C73" s="862"/>
      <c r="D73" s="862"/>
      <c r="E73" s="151"/>
      <c r="F73" s="655" t="s">
        <v>359</v>
      </c>
      <c r="G73" s="655"/>
      <c r="H73" s="655"/>
      <c r="I73" s="655"/>
      <c r="J73" s="166"/>
      <c r="K73" s="856" t="s">
        <v>435</v>
      </c>
      <c r="L73" s="857"/>
      <c r="M73" s="856" t="s">
        <v>399</v>
      </c>
      <c r="N73" s="856"/>
      <c r="O73" s="856"/>
      <c r="P73" s="816" t="s">
        <v>365</v>
      </c>
      <c r="Q73" s="816"/>
      <c r="R73" s="816"/>
    </row>
    <row r="74" spans="2:18" ht="11.25" customHeight="1">
      <c r="B74" s="151"/>
      <c r="C74" s="151"/>
      <c r="D74" s="151"/>
      <c r="E74" s="151"/>
      <c r="F74" s="856" t="s">
        <v>383</v>
      </c>
      <c r="G74" s="856"/>
      <c r="H74" s="856"/>
      <c r="I74" s="856"/>
      <c r="J74" s="166"/>
      <c r="K74" s="655" t="s">
        <v>361</v>
      </c>
      <c r="L74" s="534"/>
      <c r="M74" s="655" t="s">
        <v>342</v>
      </c>
      <c r="N74" s="655"/>
      <c r="O74" s="655"/>
      <c r="P74" s="861" t="s">
        <v>404</v>
      </c>
      <c r="Q74" s="856"/>
      <c r="R74" s="856"/>
    </row>
    <row r="75" spans="2:18" ht="11.25" customHeight="1">
      <c r="B75" s="151"/>
      <c r="C75" s="151"/>
      <c r="D75" s="151"/>
      <c r="E75" s="151"/>
      <c r="F75" s="811" t="s">
        <v>372</v>
      </c>
      <c r="G75" s="811"/>
      <c r="H75" s="811"/>
      <c r="I75" s="811"/>
      <c r="J75" s="166"/>
      <c r="K75" s="856" t="s">
        <v>436</v>
      </c>
      <c r="L75" s="857"/>
      <c r="M75" s="852" t="s">
        <v>400</v>
      </c>
      <c r="N75" s="852"/>
      <c r="O75" s="852"/>
      <c r="P75" s="655" t="s">
        <v>163</v>
      </c>
      <c r="Q75" s="655"/>
      <c r="R75" s="655"/>
    </row>
    <row r="76" spans="2:18" ht="17.25" customHeight="1">
      <c r="B76" s="151"/>
      <c r="C76" s="151"/>
      <c r="D76" s="151"/>
      <c r="E76" s="151"/>
      <c r="F76" s="812"/>
      <c r="G76" s="812"/>
      <c r="H76" s="812"/>
      <c r="I76" s="812"/>
      <c r="J76" s="166"/>
      <c r="K76" s="655" t="s">
        <v>488</v>
      </c>
      <c r="L76" s="655"/>
      <c r="M76" s="856" t="s">
        <v>401</v>
      </c>
      <c r="N76" s="856"/>
      <c r="O76" s="856"/>
      <c r="P76" s="859" t="s">
        <v>440</v>
      </c>
      <c r="Q76" s="860"/>
      <c r="R76" s="860"/>
    </row>
    <row r="77" spans="4:18" ht="11.25" customHeight="1">
      <c r="D77" s="151"/>
      <c r="E77" s="151"/>
      <c r="F77" s="809" t="s">
        <v>232</v>
      </c>
      <c r="G77" s="809"/>
      <c r="H77" s="809"/>
      <c r="I77" s="809"/>
      <c r="J77" s="166"/>
      <c r="K77" s="852" t="s">
        <v>392</v>
      </c>
      <c r="L77" s="852"/>
      <c r="M77" s="807" t="s">
        <v>363</v>
      </c>
      <c r="N77" s="807"/>
      <c r="O77" s="807"/>
      <c r="P77" s="810" t="s">
        <v>481</v>
      </c>
      <c r="Q77" s="810"/>
      <c r="R77" s="810"/>
    </row>
    <row r="78" spans="4:18" ht="11.25" customHeight="1">
      <c r="D78" s="151"/>
      <c r="E78" s="151"/>
      <c r="F78" s="851" t="s">
        <v>384</v>
      </c>
      <c r="G78" s="851"/>
      <c r="H78" s="851"/>
      <c r="I78" s="851"/>
      <c r="J78" s="166"/>
      <c r="K78" s="856" t="s">
        <v>441</v>
      </c>
      <c r="L78" s="857"/>
      <c r="M78" s="856" t="s">
        <v>402</v>
      </c>
      <c r="N78" s="856"/>
      <c r="O78" s="856"/>
      <c r="P78" s="856" t="s">
        <v>483</v>
      </c>
      <c r="Q78" s="856"/>
      <c r="R78" s="856"/>
    </row>
    <row r="79" spans="4:18" ht="11.25" customHeight="1">
      <c r="D79" s="151"/>
      <c r="E79" s="151"/>
      <c r="F79" s="851" t="s">
        <v>385</v>
      </c>
      <c r="G79" s="851"/>
      <c r="H79" s="851"/>
      <c r="I79" s="851"/>
      <c r="J79" s="166"/>
      <c r="K79" s="807" t="s">
        <v>347</v>
      </c>
      <c r="L79" s="807"/>
      <c r="M79" s="807" t="s">
        <v>183</v>
      </c>
      <c r="N79" s="807"/>
      <c r="O79" s="807"/>
      <c r="P79" s="655" t="s">
        <v>184</v>
      </c>
      <c r="Q79" s="655"/>
      <c r="R79" s="655"/>
    </row>
    <row r="80" spans="2:18" ht="12" customHeight="1">
      <c r="B80" s="151"/>
      <c r="C80" s="151"/>
      <c r="D80" s="151"/>
      <c r="E80" s="151"/>
      <c r="F80" s="851" t="s">
        <v>386</v>
      </c>
      <c r="G80" s="851"/>
      <c r="H80" s="851"/>
      <c r="I80" s="851"/>
      <c r="J80" s="166"/>
      <c r="K80" s="856" t="s">
        <v>393</v>
      </c>
      <c r="L80" s="857"/>
      <c r="M80" s="858" t="s">
        <v>438</v>
      </c>
      <c r="N80" s="858"/>
      <c r="O80" s="858"/>
      <c r="P80" s="852" t="s">
        <v>442</v>
      </c>
      <c r="Q80" s="852"/>
      <c r="R80" s="852"/>
    </row>
    <row r="81" spans="6:18" ht="13.5">
      <c r="F81" s="851" t="s">
        <v>387</v>
      </c>
      <c r="G81" s="851"/>
      <c r="H81" s="851"/>
      <c r="I81" s="851"/>
      <c r="J81" s="166"/>
      <c r="K81" s="655" t="s">
        <v>362</v>
      </c>
      <c r="L81" s="655"/>
      <c r="M81" s="852" t="s">
        <v>403</v>
      </c>
      <c r="N81" s="852"/>
      <c r="O81" s="852"/>
      <c r="P81" s="853" t="s">
        <v>443</v>
      </c>
      <c r="Q81" s="854"/>
      <c r="R81" s="855"/>
    </row>
    <row r="82" spans="3:18" ht="16.5" customHeight="1">
      <c r="C82" s="312"/>
      <c r="D82" s="312"/>
      <c r="E82" s="312"/>
      <c r="F82" s="802" t="s">
        <v>371</v>
      </c>
      <c r="G82" s="803"/>
      <c r="H82" s="803"/>
      <c r="I82" s="804"/>
      <c r="J82" s="1"/>
      <c r="K82" s="856" t="s">
        <v>472</v>
      </c>
      <c r="L82" s="857"/>
      <c r="M82" s="856" t="s">
        <v>351</v>
      </c>
      <c r="N82" s="856"/>
      <c r="O82" s="856"/>
      <c r="P82" s="853" t="s">
        <v>444</v>
      </c>
      <c r="Q82" s="854"/>
      <c r="R82" s="855"/>
    </row>
    <row r="83" spans="3:18" ht="16.5" customHeight="1">
      <c r="C83" s="312"/>
      <c r="D83" s="312"/>
      <c r="E83" s="312"/>
      <c r="F83" s="395"/>
      <c r="G83" s="395"/>
      <c r="H83" s="395"/>
      <c r="I83" s="395"/>
      <c r="J83" s="1"/>
      <c r="K83" s="396"/>
      <c r="L83" s="396"/>
      <c r="M83" s="396"/>
      <c r="N83" s="396"/>
      <c r="O83" s="396"/>
      <c r="P83" s="842" t="s">
        <v>405</v>
      </c>
      <c r="Q83" s="843"/>
      <c r="R83" s="844"/>
    </row>
    <row r="84" spans="3:18" ht="9" customHeight="1">
      <c r="C84" s="312"/>
      <c r="D84" s="312"/>
      <c r="E84" s="312"/>
      <c r="F84" s="362"/>
      <c r="G84" s="377"/>
      <c r="H84" s="377"/>
      <c r="I84" s="377"/>
      <c r="J84" s="376"/>
      <c r="K84" s="378"/>
      <c r="L84" s="316"/>
      <c r="M84" s="378"/>
      <c r="N84" s="378"/>
      <c r="O84" s="378"/>
      <c r="P84" s="316"/>
      <c r="Q84" s="316"/>
      <c r="R84" s="316"/>
    </row>
    <row r="85" spans="4:18" ht="12" customHeight="1" thickBot="1">
      <c r="D85" s="312"/>
      <c r="G85" s="717" t="s">
        <v>382</v>
      </c>
      <c r="H85" s="718"/>
      <c r="I85" s="717" t="s">
        <v>18</v>
      </c>
      <c r="J85" s="718"/>
      <c r="K85" s="380" t="s">
        <v>19</v>
      </c>
      <c r="L85" s="380" t="s">
        <v>29</v>
      </c>
      <c r="M85" s="380" t="s">
        <v>62</v>
      </c>
      <c r="N85" s="380" t="s">
        <v>329</v>
      </c>
      <c r="O85" s="380" t="s">
        <v>330</v>
      </c>
      <c r="P85" s="380" t="s">
        <v>62</v>
      </c>
      <c r="Q85" s="380" t="s">
        <v>331</v>
      </c>
      <c r="R85" s="383" t="s">
        <v>332</v>
      </c>
    </row>
    <row r="86" spans="3:18" ht="12" customHeight="1">
      <c r="C86" s="845" t="s">
        <v>317</v>
      </c>
      <c r="D86" s="846"/>
      <c r="G86" s="595">
        <v>19200</v>
      </c>
      <c r="H86" s="596"/>
      <c r="I86" s="595">
        <v>59400</v>
      </c>
      <c r="J86" s="596"/>
      <c r="K86" s="750">
        <v>48000</v>
      </c>
      <c r="L86" s="750">
        <v>12000</v>
      </c>
      <c r="M86" s="379">
        <v>1</v>
      </c>
      <c r="N86" s="372">
        <f>C96*30</f>
        <v>75240</v>
      </c>
      <c r="O86" s="384">
        <f>D96*30</f>
        <v>68040</v>
      </c>
      <c r="P86" s="379">
        <v>1</v>
      </c>
      <c r="Q86" s="373">
        <f>G86+K86+L86+N86</f>
        <v>154440</v>
      </c>
      <c r="R86" s="373">
        <f>I86+K86+L86+O86</f>
        <v>187440</v>
      </c>
    </row>
    <row r="87" spans="3:18" ht="12" customHeight="1">
      <c r="C87" s="847"/>
      <c r="D87" s="848"/>
      <c r="G87" s="595"/>
      <c r="H87" s="596"/>
      <c r="I87" s="595"/>
      <c r="J87" s="596"/>
      <c r="K87" s="750"/>
      <c r="L87" s="750"/>
      <c r="M87" s="273">
        <v>2</v>
      </c>
      <c r="N87" s="274">
        <f>C98*30</f>
        <v>81900</v>
      </c>
      <c r="O87" s="275">
        <f>D98*30</f>
        <v>74520</v>
      </c>
      <c r="P87" s="273">
        <v>2</v>
      </c>
      <c r="Q87" s="277">
        <f>G86+K86+L86+N87</f>
        <v>161100</v>
      </c>
      <c r="R87" s="277">
        <f>I86+K86+L86+O87</f>
        <v>193920</v>
      </c>
    </row>
    <row r="88" spans="3:18" ht="12" customHeight="1" thickBot="1">
      <c r="C88" s="849"/>
      <c r="D88" s="850"/>
      <c r="G88" s="595"/>
      <c r="H88" s="596"/>
      <c r="I88" s="595"/>
      <c r="J88" s="596"/>
      <c r="K88" s="750"/>
      <c r="L88" s="750"/>
      <c r="M88" s="295">
        <v>3</v>
      </c>
      <c r="N88" s="298">
        <f>C100*30</f>
        <v>87660</v>
      </c>
      <c r="O88" s="374">
        <f>D100*30</f>
        <v>80100</v>
      </c>
      <c r="P88" s="295">
        <v>3</v>
      </c>
      <c r="Q88" s="363">
        <f>G86+K86+L86+N88</f>
        <v>166860</v>
      </c>
      <c r="R88" s="363">
        <f>I86+K86+L86+O88</f>
        <v>199500</v>
      </c>
    </row>
    <row r="89" spans="7:18" ht="12" customHeight="1">
      <c r="G89" s="605"/>
      <c r="H89" s="749"/>
      <c r="I89" s="605"/>
      <c r="J89" s="749"/>
      <c r="K89" s="751"/>
      <c r="L89" s="751"/>
      <c r="M89" s="273">
        <v>4</v>
      </c>
      <c r="N89" s="274">
        <f>C102*30</f>
        <v>92700</v>
      </c>
      <c r="O89" s="276">
        <f>D102*30</f>
        <v>85140</v>
      </c>
      <c r="P89" s="273">
        <v>4</v>
      </c>
      <c r="Q89" s="277">
        <f>G86+K86+L86+N89</f>
        <v>171900</v>
      </c>
      <c r="R89" s="277">
        <f>I86+K86+L86+O89</f>
        <v>204540</v>
      </c>
    </row>
    <row r="90" spans="7:18" ht="12" customHeight="1">
      <c r="G90" s="739" t="s">
        <v>53</v>
      </c>
      <c r="H90" s="740"/>
      <c r="I90" s="739" t="s">
        <v>311</v>
      </c>
      <c r="J90" s="740"/>
      <c r="K90" s="333" t="s">
        <v>312</v>
      </c>
      <c r="L90" s="332" t="s">
        <v>61</v>
      </c>
      <c r="M90" s="364">
        <v>5</v>
      </c>
      <c r="N90" s="365">
        <f>C104*30</f>
        <v>97650</v>
      </c>
      <c r="O90" s="375">
        <f>D104*30</f>
        <v>90270</v>
      </c>
      <c r="P90" s="364">
        <v>5</v>
      </c>
      <c r="Q90" s="366">
        <f>G86+K86+L86+N90</f>
        <v>176850</v>
      </c>
      <c r="R90" s="366">
        <f>I86+K86+L86+O90</f>
        <v>209670</v>
      </c>
    </row>
    <row r="91" spans="11:18" ht="9.75" customHeight="1">
      <c r="K91" s="838" t="s">
        <v>449</v>
      </c>
      <c r="L91" s="838"/>
      <c r="M91" s="838"/>
      <c r="N91" s="838"/>
      <c r="O91" s="838"/>
      <c r="P91" s="345"/>
      <c r="Q91" s="345"/>
      <c r="R91" s="345"/>
    </row>
    <row r="92" spans="1:18" ht="11.25" customHeight="1">
      <c r="A92" s="651" t="s">
        <v>206</v>
      </c>
      <c r="B92" s="651"/>
      <c r="C92" s="651"/>
      <c r="D92" s="651"/>
      <c r="F92" s="839" t="s">
        <v>485</v>
      </c>
      <c r="G92" s="668"/>
      <c r="H92" s="668"/>
      <c r="I92" s="840"/>
      <c r="J92" s="120"/>
      <c r="K92" s="841" t="s">
        <v>341</v>
      </c>
      <c r="L92" s="841"/>
      <c r="M92" s="654" t="s">
        <v>477</v>
      </c>
      <c r="N92" s="654"/>
      <c r="O92" s="654"/>
      <c r="P92" s="836" t="s">
        <v>323</v>
      </c>
      <c r="Q92" s="836"/>
      <c r="R92" s="836"/>
    </row>
    <row r="93" spans="1:18" ht="11.25" customHeight="1">
      <c r="A93" s="651"/>
      <c r="B93" s="651"/>
      <c r="C93" s="651"/>
      <c r="D93" s="651"/>
      <c r="F93" s="651" t="s">
        <v>42</v>
      </c>
      <c r="G93" s="651"/>
      <c r="H93" s="670" t="s">
        <v>208</v>
      </c>
      <c r="I93" s="670"/>
      <c r="J93" s="120"/>
      <c r="K93" s="805" t="s">
        <v>411</v>
      </c>
      <c r="L93" s="805"/>
      <c r="M93" s="805" t="s">
        <v>413</v>
      </c>
      <c r="N93" s="805"/>
      <c r="O93" s="805"/>
      <c r="P93" s="837" t="s">
        <v>451</v>
      </c>
      <c r="Q93" s="837"/>
      <c r="R93" s="837"/>
    </row>
    <row r="94" spans="1:18" ht="11.25" customHeight="1">
      <c r="A94" s="626" t="s">
        <v>376</v>
      </c>
      <c r="B94" s="626"/>
      <c r="C94" s="626" t="s">
        <v>34</v>
      </c>
      <c r="D94" s="626" t="s">
        <v>18</v>
      </c>
      <c r="F94" s="670" t="s">
        <v>188</v>
      </c>
      <c r="G94" s="670"/>
      <c r="H94" s="670" t="s">
        <v>188</v>
      </c>
      <c r="I94" s="670"/>
      <c r="J94" s="166"/>
      <c r="K94" s="655" t="s">
        <v>335</v>
      </c>
      <c r="L94" s="655"/>
      <c r="M94" s="655" t="s">
        <v>337</v>
      </c>
      <c r="N94" s="655"/>
      <c r="O94" s="655"/>
      <c r="P94" s="835" t="s">
        <v>486</v>
      </c>
      <c r="Q94" s="835"/>
      <c r="R94" s="835"/>
    </row>
    <row r="95" spans="1:18" ht="11.25" customHeight="1">
      <c r="A95" s="626"/>
      <c r="B95" s="626"/>
      <c r="C95" s="626"/>
      <c r="D95" s="626"/>
      <c r="F95" s="670" t="s">
        <v>249</v>
      </c>
      <c r="G95" s="670"/>
      <c r="H95" s="670" t="s">
        <v>248</v>
      </c>
      <c r="I95" s="670"/>
      <c r="J95" s="139"/>
      <c r="K95" s="805" t="s">
        <v>469</v>
      </c>
      <c r="L95" s="805"/>
      <c r="M95" s="805" t="s">
        <v>339</v>
      </c>
      <c r="N95" s="805"/>
      <c r="O95" s="805"/>
      <c r="P95" s="805" t="s">
        <v>474</v>
      </c>
      <c r="Q95" s="805"/>
      <c r="R95" s="805"/>
    </row>
    <row r="96" spans="1:18" ht="11.25" customHeight="1">
      <c r="A96" s="664" t="s">
        <v>377</v>
      </c>
      <c r="B96" s="664"/>
      <c r="C96" s="817">
        <v>2508</v>
      </c>
      <c r="D96" s="817">
        <v>2268</v>
      </c>
      <c r="F96" s="833" t="s">
        <v>247</v>
      </c>
      <c r="G96" s="833"/>
      <c r="H96" s="833"/>
      <c r="I96" s="833"/>
      <c r="J96" s="139"/>
      <c r="K96" s="807" t="s">
        <v>116</v>
      </c>
      <c r="L96" s="807"/>
      <c r="M96" s="810" t="s">
        <v>353</v>
      </c>
      <c r="N96" s="810"/>
      <c r="O96" s="810"/>
      <c r="P96" s="807" t="s">
        <v>355</v>
      </c>
      <c r="Q96" s="807"/>
      <c r="R96" s="807"/>
    </row>
    <row r="97" spans="1:18" ht="11.25" customHeight="1">
      <c r="A97" s="664"/>
      <c r="B97" s="664"/>
      <c r="C97" s="817"/>
      <c r="D97" s="817"/>
      <c r="F97" s="834"/>
      <c r="G97" s="834"/>
      <c r="H97" s="834"/>
      <c r="I97" s="834"/>
      <c r="J97" s="119"/>
      <c r="K97" s="805" t="s">
        <v>450</v>
      </c>
      <c r="L97" s="805"/>
      <c r="M97" s="805" t="s">
        <v>414</v>
      </c>
      <c r="N97" s="805"/>
      <c r="O97" s="805"/>
      <c r="P97" s="805" t="s">
        <v>416</v>
      </c>
      <c r="Q97" s="805"/>
      <c r="R97" s="805"/>
    </row>
    <row r="98" spans="1:18" ht="11.25" customHeight="1">
      <c r="A98" s="664" t="s">
        <v>378</v>
      </c>
      <c r="B98" s="664"/>
      <c r="C98" s="817">
        <v>2730</v>
      </c>
      <c r="D98" s="817">
        <v>2484</v>
      </c>
      <c r="F98" s="670" t="s">
        <v>149</v>
      </c>
      <c r="G98" s="670"/>
      <c r="H98" s="670"/>
      <c r="I98" s="670"/>
      <c r="J98" s="119"/>
      <c r="K98" s="807" t="s">
        <v>214</v>
      </c>
      <c r="L98" s="807"/>
      <c r="M98" s="810" t="s">
        <v>245</v>
      </c>
      <c r="N98" s="810"/>
      <c r="O98" s="810"/>
      <c r="P98" s="881" t="s">
        <v>478</v>
      </c>
      <c r="Q98" s="882"/>
      <c r="R98" s="905"/>
    </row>
    <row r="99" spans="1:18" ht="11.25" customHeight="1">
      <c r="A99" s="664"/>
      <c r="B99" s="664"/>
      <c r="C99" s="817"/>
      <c r="D99" s="817"/>
      <c r="E99" s="151"/>
      <c r="F99" s="670" t="s">
        <v>150</v>
      </c>
      <c r="G99" s="670"/>
      <c r="H99" s="670" t="s">
        <v>250</v>
      </c>
      <c r="I99" s="670"/>
      <c r="J99" s="119"/>
      <c r="K99" s="805" t="s">
        <v>412</v>
      </c>
      <c r="L99" s="805"/>
      <c r="M99" s="805" t="s">
        <v>415</v>
      </c>
      <c r="N99" s="805"/>
      <c r="O99" s="805"/>
      <c r="P99" s="906"/>
      <c r="Q99" s="907"/>
      <c r="R99" s="908"/>
    </row>
    <row r="100" spans="1:18" ht="14.25" customHeight="1">
      <c r="A100" s="664" t="s">
        <v>379</v>
      </c>
      <c r="B100" s="664"/>
      <c r="C100" s="817">
        <v>2922</v>
      </c>
      <c r="D100" s="817">
        <v>2670</v>
      </c>
      <c r="E100" s="151"/>
      <c r="F100" s="670" t="s">
        <v>151</v>
      </c>
      <c r="G100" s="670"/>
      <c r="H100" s="670" t="s">
        <v>251</v>
      </c>
      <c r="I100" s="670"/>
      <c r="J100" s="139"/>
      <c r="K100" s="394" t="s">
        <v>465</v>
      </c>
      <c r="L100" s="394"/>
      <c r="M100" s="394"/>
      <c r="N100" s="394"/>
      <c r="O100" s="394"/>
      <c r="P100" s="805" t="s">
        <v>484</v>
      </c>
      <c r="Q100" s="805"/>
      <c r="R100" s="805"/>
    </row>
    <row r="101" spans="1:18" ht="14.25" customHeight="1">
      <c r="A101" s="664"/>
      <c r="B101" s="664"/>
      <c r="C101" s="817"/>
      <c r="D101" s="817"/>
      <c r="E101" s="151"/>
      <c r="F101" s="775" t="s">
        <v>152</v>
      </c>
      <c r="G101" s="775"/>
      <c r="H101" s="670" t="s">
        <v>252</v>
      </c>
      <c r="I101" s="670"/>
      <c r="J101" s="139"/>
      <c r="K101" s="820" t="s">
        <v>394</v>
      </c>
      <c r="L101" s="820"/>
      <c r="M101" s="820"/>
      <c r="N101" s="820"/>
      <c r="O101" s="820"/>
      <c r="P101" s="820"/>
      <c r="Q101" s="820"/>
      <c r="R101" s="820"/>
    </row>
    <row r="102" spans="1:18" ht="11.25" customHeight="1">
      <c r="A102" s="664" t="s">
        <v>380</v>
      </c>
      <c r="B102" s="664"/>
      <c r="C102" s="817">
        <v>3090</v>
      </c>
      <c r="D102" s="817">
        <v>2838</v>
      </c>
      <c r="E102" s="151"/>
      <c r="F102" s="821" t="s">
        <v>153</v>
      </c>
      <c r="G102" s="777"/>
      <c r="H102" s="780" t="s">
        <v>253</v>
      </c>
      <c r="I102" s="824"/>
      <c r="J102" s="119"/>
      <c r="K102" s="655" t="s">
        <v>487</v>
      </c>
      <c r="L102" s="534"/>
      <c r="M102" s="655" t="s">
        <v>161</v>
      </c>
      <c r="N102" s="655"/>
      <c r="O102" s="655"/>
      <c r="P102" s="536" t="s">
        <v>128</v>
      </c>
      <c r="Q102" s="655"/>
      <c r="R102" s="655"/>
    </row>
    <row r="103" spans="1:18" ht="11.25" customHeight="1">
      <c r="A103" s="664"/>
      <c r="B103" s="664"/>
      <c r="C103" s="817"/>
      <c r="D103" s="817"/>
      <c r="E103" s="151"/>
      <c r="F103" s="822"/>
      <c r="G103" s="823"/>
      <c r="H103" s="825"/>
      <c r="I103" s="826"/>
      <c r="J103" s="119"/>
      <c r="K103" s="805" t="s">
        <v>417</v>
      </c>
      <c r="L103" s="806"/>
      <c r="M103" s="805" t="s">
        <v>454</v>
      </c>
      <c r="N103" s="805"/>
      <c r="O103" s="805"/>
      <c r="P103" s="801" t="s">
        <v>455</v>
      </c>
      <c r="Q103" s="801"/>
      <c r="R103" s="801"/>
    </row>
    <row r="104" spans="1:18" ht="11.25" customHeight="1">
      <c r="A104" s="664" t="s">
        <v>381</v>
      </c>
      <c r="B104" s="664"/>
      <c r="C104" s="817">
        <v>3255</v>
      </c>
      <c r="D104" s="817">
        <v>3009</v>
      </c>
      <c r="E104" s="151"/>
      <c r="J104" s="166"/>
      <c r="K104" s="655" t="s">
        <v>172</v>
      </c>
      <c r="L104" s="534"/>
      <c r="M104" s="655" t="s">
        <v>349</v>
      </c>
      <c r="N104" s="655"/>
      <c r="O104" s="655"/>
      <c r="P104" s="815" t="s">
        <v>476</v>
      </c>
      <c r="Q104" s="805"/>
      <c r="R104" s="805"/>
    </row>
    <row r="105" spans="1:18" ht="11.25" customHeight="1">
      <c r="A105" s="664"/>
      <c r="B105" s="664"/>
      <c r="C105" s="817"/>
      <c r="D105" s="817"/>
      <c r="E105" s="151"/>
      <c r="F105" s="655" t="s">
        <v>359</v>
      </c>
      <c r="G105" s="655"/>
      <c r="H105" s="655"/>
      <c r="I105" s="655"/>
      <c r="J105" s="166"/>
      <c r="K105" s="805" t="s">
        <v>452</v>
      </c>
      <c r="L105" s="806"/>
      <c r="M105" s="805" t="s">
        <v>421</v>
      </c>
      <c r="N105" s="805"/>
      <c r="O105" s="805"/>
      <c r="P105" s="816" t="s">
        <v>365</v>
      </c>
      <c r="Q105" s="816"/>
      <c r="R105" s="816"/>
    </row>
    <row r="106" spans="2:18" ht="11.25" customHeight="1">
      <c r="B106" s="151"/>
      <c r="C106" s="151"/>
      <c r="D106" s="151"/>
      <c r="E106" s="151"/>
      <c r="F106" s="805" t="s">
        <v>406</v>
      </c>
      <c r="G106" s="805"/>
      <c r="H106" s="805"/>
      <c r="I106" s="805"/>
      <c r="J106" s="166"/>
      <c r="K106" s="655" t="s">
        <v>361</v>
      </c>
      <c r="L106" s="534"/>
      <c r="M106" s="655" t="s">
        <v>342</v>
      </c>
      <c r="N106" s="655"/>
      <c r="O106" s="655"/>
      <c r="P106" s="815" t="s">
        <v>425</v>
      </c>
      <c r="Q106" s="805"/>
      <c r="R106" s="805"/>
    </row>
    <row r="107" spans="2:18" ht="11.25" customHeight="1">
      <c r="B107" s="151"/>
      <c r="C107" s="151"/>
      <c r="D107" s="151"/>
      <c r="E107" s="151"/>
      <c r="F107" s="811" t="s">
        <v>372</v>
      </c>
      <c r="G107" s="811"/>
      <c r="H107" s="811"/>
      <c r="I107" s="811"/>
      <c r="J107" s="166"/>
      <c r="K107" s="805" t="s">
        <v>453</v>
      </c>
      <c r="L107" s="806"/>
      <c r="M107" s="801" t="s">
        <v>422</v>
      </c>
      <c r="N107" s="801"/>
      <c r="O107" s="801"/>
      <c r="P107" s="655" t="s">
        <v>163</v>
      </c>
      <c r="Q107" s="655"/>
      <c r="R107" s="655"/>
    </row>
    <row r="108" spans="2:18" ht="18" customHeight="1">
      <c r="B108" s="151"/>
      <c r="C108" s="151"/>
      <c r="D108" s="151"/>
      <c r="E108" s="151"/>
      <c r="F108" s="812"/>
      <c r="G108" s="812"/>
      <c r="H108" s="812"/>
      <c r="I108" s="812"/>
      <c r="J108" s="166"/>
      <c r="K108" s="655" t="s">
        <v>488</v>
      </c>
      <c r="L108" s="655"/>
      <c r="M108" s="805" t="s">
        <v>457</v>
      </c>
      <c r="N108" s="805"/>
      <c r="O108" s="805"/>
      <c r="P108" s="813" t="s">
        <v>456</v>
      </c>
      <c r="Q108" s="814"/>
      <c r="R108" s="814"/>
    </row>
    <row r="109" spans="2:18" ht="18.75" customHeight="1">
      <c r="B109" s="151"/>
      <c r="C109" s="151"/>
      <c r="D109" s="151"/>
      <c r="E109" s="151"/>
      <c r="F109" s="809" t="s">
        <v>232</v>
      </c>
      <c r="G109" s="809"/>
      <c r="H109" s="809"/>
      <c r="I109" s="809"/>
      <c r="J109" s="166"/>
      <c r="K109" s="801" t="s">
        <v>418</v>
      </c>
      <c r="L109" s="801"/>
      <c r="M109" s="807" t="s">
        <v>363</v>
      </c>
      <c r="N109" s="807"/>
      <c r="O109" s="807"/>
      <c r="P109" s="810" t="s">
        <v>481</v>
      </c>
      <c r="Q109" s="810"/>
      <c r="R109" s="810"/>
    </row>
    <row r="110" spans="2:18" ht="11.25" customHeight="1">
      <c r="B110" s="151"/>
      <c r="C110" s="151"/>
      <c r="D110" s="151"/>
      <c r="E110" s="151"/>
      <c r="F110" s="800" t="s">
        <v>407</v>
      </c>
      <c r="G110" s="800"/>
      <c r="H110" s="800"/>
      <c r="I110" s="800"/>
      <c r="J110" s="166"/>
      <c r="K110" s="805" t="s">
        <v>419</v>
      </c>
      <c r="L110" s="806"/>
      <c r="M110" s="805" t="s">
        <v>404</v>
      </c>
      <c r="N110" s="805"/>
      <c r="O110" s="805"/>
      <c r="P110" s="805" t="s">
        <v>489</v>
      </c>
      <c r="Q110" s="805"/>
      <c r="R110" s="805"/>
    </row>
    <row r="111" spans="2:18" ht="11.25" customHeight="1">
      <c r="B111" s="151"/>
      <c r="C111" s="151"/>
      <c r="D111" s="151"/>
      <c r="E111" s="151"/>
      <c r="F111" s="800" t="s">
        <v>408</v>
      </c>
      <c r="G111" s="800"/>
      <c r="H111" s="800"/>
      <c r="I111" s="800"/>
      <c r="J111" s="166"/>
      <c r="K111" s="807" t="s">
        <v>347</v>
      </c>
      <c r="L111" s="807"/>
      <c r="M111" s="807" t="s">
        <v>183</v>
      </c>
      <c r="N111" s="807"/>
      <c r="O111" s="807"/>
      <c r="P111" s="655" t="s">
        <v>184</v>
      </c>
      <c r="Q111" s="655"/>
      <c r="R111" s="655"/>
    </row>
    <row r="112" spans="2:18" ht="11.25" customHeight="1">
      <c r="B112" s="151"/>
      <c r="C112" s="151"/>
      <c r="D112" s="151"/>
      <c r="E112" s="151"/>
      <c r="F112" s="800" t="s">
        <v>409</v>
      </c>
      <c r="G112" s="800"/>
      <c r="H112" s="800"/>
      <c r="I112" s="800"/>
      <c r="J112" s="166"/>
      <c r="K112" s="805" t="s">
        <v>420</v>
      </c>
      <c r="L112" s="806"/>
      <c r="M112" s="808" t="s">
        <v>458</v>
      </c>
      <c r="N112" s="808"/>
      <c r="O112" s="808"/>
      <c r="P112" s="801" t="s">
        <v>459</v>
      </c>
      <c r="Q112" s="801"/>
      <c r="R112" s="801"/>
    </row>
    <row r="113" spans="6:18" ht="11.25" customHeight="1">
      <c r="F113" s="800" t="s">
        <v>410</v>
      </c>
      <c r="G113" s="800"/>
      <c r="H113" s="800"/>
      <c r="I113" s="800"/>
      <c r="J113" s="166"/>
      <c r="K113" s="655" t="s">
        <v>362</v>
      </c>
      <c r="L113" s="655"/>
      <c r="M113" s="801" t="s">
        <v>423</v>
      </c>
      <c r="N113" s="801"/>
      <c r="O113" s="801"/>
      <c r="P113" s="801" t="s">
        <v>460</v>
      </c>
      <c r="Q113" s="801"/>
      <c r="R113" s="801"/>
    </row>
    <row r="114" spans="3:18" ht="11.25" customHeight="1">
      <c r="C114" s="312"/>
      <c r="D114" s="312"/>
      <c r="E114" s="312"/>
      <c r="F114" s="802" t="s">
        <v>371</v>
      </c>
      <c r="G114" s="803"/>
      <c r="H114" s="803"/>
      <c r="I114" s="804"/>
      <c r="J114" s="1"/>
      <c r="K114" s="805" t="s">
        <v>475</v>
      </c>
      <c r="L114" s="806"/>
      <c r="M114" s="805" t="s">
        <v>424</v>
      </c>
      <c r="N114" s="805"/>
      <c r="O114" s="805"/>
      <c r="P114" s="801" t="s">
        <v>461</v>
      </c>
      <c r="Q114" s="801"/>
      <c r="R114" s="801"/>
    </row>
    <row r="115" spans="16:18" ht="11.25" customHeight="1">
      <c r="P115" s="799" t="s">
        <v>426</v>
      </c>
      <c r="Q115" s="799"/>
      <c r="R115" s="799"/>
    </row>
    <row r="120" spans="3:13" ht="13.5">
      <c r="C120" s="151"/>
      <c r="D120" s="151"/>
      <c r="E120" s="151"/>
      <c r="F120" s="151"/>
      <c r="G120" s="151"/>
      <c r="J120" s="151"/>
      <c r="K120" s="151"/>
      <c r="L120" s="151"/>
      <c r="M120" s="151"/>
    </row>
    <row r="121" spans="3:13" ht="13.5" customHeight="1">
      <c r="C121" s="151"/>
      <c r="D121" s="151"/>
      <c r="E121" s="151"/>
      <c r="F121" s="151"/>
      <c r="G121" s="151"/>
      <c r="J121" s="151"/>
      <c r="K121" s="151"/>
      <c r="L121" s="151"/>
      <c r="M121" s="151"/>
    </row>
    <row r="122" spans="3:13" ht="13.5" customHeight="1">
      <c r="C122" s="151"/>
      <c r="D122" s="151"/>
      <c r="E122" s="151"/>
      <c r="F122" s="151"/>
      <c r="G122" s="151"/>
      <c r="J122" s="151"/>
      <c r="K122" s="151"/>
      <c r="L122" s="151"/>
      <c r="M122" s="151"/>
    </row>
    <row r="123" spans="3:13" ht="13.5" customHeight="1">
      <c r="C123" s="151"/>
      <c r="D123" s="151"/>
      <c r="E123" s="151"/>
      <c r="F123" s="151"/>
      <c r="G123" s="151"/>
      <c r="J123" s="151"/>
      <c r="K123" s="151"/>
      <c r="L123" s="151"/>
      <c r="M123" s="151"/>
    </row>
    <row r="124" spans="3:13" ht="13.5" customHeight="1">
      <c r="C124" s="151"/>
      <c r="D124" s="151"/>
      <c r="E124" s="151"/>
      <c r="F124" s="151"/>
      <c r="G124" s="151"/>
      <c r="J124" s="151"/>
      <c r="K124" s="151"/>
      <c r="L124" s="151"/>
      <c r="M124" s="151"/>
    </row>
    <row r="125" spans="3:13" ht="13.5" customHeight="1">
      <c r="C125" s="151"/>
      <c r="D125" s="151"/>
      <c r="E125" s="151"/>
      <c r="F125" s="151"/>
      <c r="G125" s="151"/>
      <c r="J125" s="151"/>
      <c r="K125" s="151"/>
      <c r="L125" s="151"/>
      <c r="M125" s="151"/>
    </row>
    <row r="126" spans="3:13" ht="14.25" customHeight="1">
      <c r="C126" s="151"/>
      <c r="D126" s="151"/>
      <c r="E126" s="151"/>
      <c r="F126" s="151"/>
      <c r="G126" s="151"/>
      <c r="J126" s="151"/>
      <c r="K126" s="151"/>
      <c r="L126" s="151"/>
      <c r="M126" s="151"/>
    </row>
  </sheetData>
  <sheetProtection/>
  <mergeCells count="403">
    <mergeCell ref="G1:L1"/>
    <mergeCell ref="A3:D5"/>
    <mergeCell ref="E3:F5"/>
    <mergeCell ref="K3:K5"/>
    <mergeCell ref="M49:O49"/>
    <mergeCell ref="F41:I41"/>
    <mergeCell ref="F48:I48"/>
    <mergeCell ref="F49:I49"/>
    <mergeCell ref="F44:I44"/>
    <mergeCell ref="E11:F11"/>
    <mergeCell ref="M3:O3"/>
    <mergeCell ref="P3:R4"/>
    <mergeCell ref="G4:H4"/>
    <mergeCell ref="I4:J4"/>
    <mergeCell ref="L4:L5"/>
    <mergeCell ref="G5:H5"/>
    <mergeCell ref="I5:J5"/>
    <mergeCell ref="G6:H10"/>
    <mergeCell ref="I6:J9"/>
    <mergeCell ref="K6:K9"/>
    <mergeCell ref="L6:L9"/>
    <mergeCell ref="E7:F10"/>
    <mergeCell ref="B10:D10"/>
    <mergeCell ref="I10:J10"/>
    <mergeCell ref="G11:H14"/>
    <mergeCell ref="I11:J14"/>
    <mergeCell ref="K11:K14"/>
    <mergeCell ref="L11:L14"/>
    <mergeCell ref="E12:F15"/>
    <mergeCell ref="B13:D13"/>
    <mergeCell ref="B14:D14"/>
    <mergeCell ref="B15:D15"/>
    <mergeCell ref="G15:H15"/>
    <mergeCell ref="I15:J15"/>
    <mergeCell ref="E16:F16"/>
    <mergeCell ref="G16:H19"/>
    <mergeCell ref="I16:J19"/>
    <mergeCell ref="K16:K19"/>
    <mergeCell ref="L16:L19"/>
    <mergeCell ref="E17:F20"/>
    <mergeCell ref="A39:B40"/>
    <mergeCell ref="B20:D20"/>
    <mergeCell ref="G20:H20"/>
    <mergeCell ref="I20:J20"/>
    <mergeCell ref="A21:D25"/>
    <mergeCell ref="E21:F21"/>
    <mergeCell ref="G21:H24"/>
    <mergeCell ref="I21:J24"/>
    <mergeCell ref="A6:A20"/>
    <mergeCell ref="E6:F6"/>
    <mergeCell ref="F27:I27"/>
    <mergeCell ref="K21:K24"/>
    <mergeCell ref="L21:L24"/>
    <mergeCell ref="E22:F25"/>
    <mergeCell ref="G25:H25"/>
    <mergeCell ref="I25:J25"/>
    <mergeCell ref="F28:G28"/>
    <mergeCell ref="H28:I28"/>
    <mergeCell ref="K29:L29"/>
    <mergeCell ref="P61:R61"/>
    <mergeCell ref="K27:L27"/>
    <mergeCell ref="M27:O27"/>
    <mergeCell ref="P27:R27"/>
    <mergeCell ref="K28:L28"/>
    <mergeCell ref="M28:O28"/>
    <mergeCell ref="P28:R28"/>
    <mergeCell ref="P29:R29"/>
    <mergeCell ref="F29:G29"/>
    <mergeCell ref="H29:I29"/>
    <mergeCell ref="K30:L30"/>
    <mergeCell ref="M30:O30"/>
    <mergeCell ref="P30:R30"/>
    <mergeCell ref="P35:R35"/>
    <mergeCell ref="C31:C32"/>
    <mergeCell ref="D31:D32"/>
    <mergeCell ref="F30:G30"/>
    <mergeCell ref="H30:I30"/>
    <mergeCell ref="K31:L31"/>
    <mergeCell ref="F31:I32"/>
    <mergeCell ref="C29:C30"/>
    <mergeCell ref="D29:D30"/>
    <mergeCell ref="M29:O29"/>
    <mergeCell ref="M31:O31"/>
    <mergeCell ref="P31:R31"/>
    <mergeCell ref="K32:L32"/>
    <mergeCell ref="M32:O32"/>
    <mergeCell ref="P32:R32"/>
    <mergeCell ref="K33:L33"/>
    <mergeCell ref="P33:R34"/>
    <mergeCell ref="K34:L34"/>
    <mergeCell ref="M33:O33"/>
    <mergeCell ref="M34:O34"/>
    <mergeCell ref="F34:G34"/>
    <mergeCell ref="H34:I34"/>
    <mergeCell ref="K38:L38"/>
    <mergeCell ref="M38:O38"/>
    <mergeCell ref="P38:R38"/>
    <mergeCell ref="C33:C34"/>
    <mergeCell ref="D33:D34"/>
    <mergeCell ref="C35:C36"/>
    <mergeCell ref="D35:D36"/>
    <mergeCell ref="F33:I33"/>
    <mergeCell ref="K37:L37"/>
    <mergeCell ref="K59:O59"/>
    <mergeCell ref="F45:I45"/>
    <mergeCell ref="F46:I46"/>
    <mergeCell ref="F47:I47"/>
    <mergeCell ref="I53:J53"/>
    <mergeCell ref="K42:L42"/>
    <mergeCell ref="M39:O39"/>
    <mergeCell ref="I54:J57"/>
    <mergeCell ref="K54:K57"/>
    <mergeCell ref="P39:R39"/>
    <mergeCell ref="F36:G36"/>
    <mergeCell ref="H36:I36"/>
    <mergeCell ref="K40:L40"/>
    <mergeCell ref="M40:O40"/>
    <mergeCell ref="P40:R40"/>
    <mergeCell ref="P37:R37"/>
    <mergeCell ref="M37:O37"/>
    <mergeCell ref="K39:L39"/>
    <mergeCell ref="K36:R36"/>
    <mergeCell ref="C39:C40"/>
    <mergeCell ref="D39:D40"/>
    <mergeCell ref="F40:I40"/>
    <mergeCell ref="F37:G38"/>
    <mergeCell ref="H37:I38"/>
    <mergeCell ref="C37:C38"/>
    <mergeCell ref="D37:D38"/>
    <mergeCell ref="F35:G35"/>
    <mergeCell ref="H35:I35"/>
    <mergeCell ref="P45:R45"/>
    <mergeCell ref="P46:R46"/>
    <mergeCell ref="K45:L45"/>
    <mergeCell ref="P48:R48"/>
    <mergeCell ref="K43:L43"/>
    <mergeCell ref="K44:L44"/>
    <mergeCell ref="P44:R44"/>
    <mergeCell ref="M43:O43"/>
    <mergeCell ref="P43:R43"/>
    <mergeCell ref="M44:O44"/>
    <mergeCell ref="C54:D56"/>
    <mergeCell ref="P47:R47"/>
    <mergeCell ref="G53:H53"/>
    <mergeCell ref="K48:L48"/>
    <mergeCell ref="P49:R49"/>
    <mergeCell ref="M48:O48"/>
    <mergeCell ref="M50:O50"/>
    <mergeCell ref="G54:H57"/>
    <mergeCell ref="L54:L57"/>
    <mergeCell ref="G58:H58"/>
    <mergeCell ref="I58:J58"/>
    <mergeCell ref="P63:R63"/>
    <mergeCell ref="F62:G62"/>
    <mergeCell ref="H62:I62"/>
    <mergeCell ref="K62:L62"/>
    <mergeCell ref="K60:L60"/>
    <mergeCell ref="M60:O60"/>
    <mergeCell ref="K61:L61"/>
    <mergeCell ref="P62:R62"/>
    <mergeCell ref="M62:O62"/>
    <mergeCell ref="C62:C63"/>
    <mergeCell ref="D62:D63"/>
    <mergeCell ref="A60:D61"/>
    <mergeCell ref="A62:B63"/>
    <mergeCell ref="P60:R60"/>
    <mergeCell ref="H61:I61"/>
    <mergeCell ref="F60:I60"/>
    <mergeCell ref="M63:O63"/>
    <mergeCell ref="M66:O66"/>
    <mergeCell ref="F66:I66"/>
    <mergeCell ref="K66:L66"/>
    <mergeCell ref="C64:C65"/>
    <mergeCell ref="M61:O61"/>
    <mergeCell ref="F61:G61"/>
    <mergeCell ref="K64:L64"/>
    <mergeCell ref="C66:C67"/>
    <mergeCell ref="D66:D67"/>
    <mergeCell ref="F63:G63"/>
    <mergeCell ref="H63:I63"/>
    <mergeCell ref="K63:L63"/>
    <mergeCell ref="F68:G68"/>
    <mergeCell ref="H68:I68"/>
    <mergeCell ref="C68:C69"/>
    <mergeCell ref="D64:D65"/>
    <mergeCell ref="K67:L67"/>
    <mergeCell ref="M64:O64"/>
    <mergeCell ref="P64:R64"/>
    <mergeCell ref="K65:L65"/>
    <mergeCell ref="M65:O65"/>
    <mergeCell ref="P65:R65"/>
    <mergeCell ref="F64:I65"/>
    <mergeCell ref="D72:D73"/>
    <mergeCell ref="A72:B73"/>
    <mergeCell ref="M70:O70"/>
    <mergeCell ref="P70:R70"/>
    <mergeCell ref="K71:L71"/>
    <mergeCell ref="M71:O71"/>
    <mergeCell ref="P71:R71"/>
    <mergeCell ref="K70:L70"/>
    <mergeCell ref="C70:C71"/>
    <mergeCell ref="D70:D71"/>
    <mergeCell ref="P74:R74"/>
    <mergeCell ref="K72:L72"/>
    <mergeCell ref="M72:O72"/>
    <mergeCell ref="K73:L73"/>
    <mergeCell ref="M73:O73"/>
    <mergeCell ref="K69:R69"/>
    <mergeCell ref="K75:L75"/>
    <mergeCell ref="M75:O75"/>
    <mergeCell ref="P75:R75"/>
    <mergeCell ref="P76:R76"/>
    <mergeCell ref="F75:I76"/>
    <mergeCell ref="K76:L76"/>
    <mergeCell ref="M76:O76"/>
    <mergeCell ref="M93:O93"/>
    <mergeCell ref="P93:R93"/>
    <mergeCell ref="G86:H89"/>
    <mergeCell ref="I86:J89"/>
    <mergeCell ref="K86:K89"/>
    <mergeCell ref="L86:L89"/>
    <mergeCell ref="G90:H90"/>
    <mergeCell ref="I90:J90"/>
    <mergeCell ref="K91:O91"/>
    <mergeCell ref="A96:B97"/>
    <mergeCell ref="M94:O94"/>
    <mergeCell ref="P94:R94"/>
    <mergeCell ref="F95:G95"/>
    <mergeCell ref="H95:I95"/>
    <mergeCell ref="K95:L95"/>
    <mergeCell ref="M95:O95"/>
    <mergeCell ref="P95:R95"/>
    <mergeCell ref="C94:C95"/>
    <mergeCell ref="D94:D95"/>
    <mergeCell ref="C96:C97"/>
    <mergeCell ref="D96:D97"/>
    <mergeCell ref="K96:L96"/>
    <mergeCell ref="K92:L92"/>
    <mergeCell ref="M92:O92"/>
    <mergeCell ref="P92:R92"/>
    <mergeCell ref="F94:G94"/>
    <mergeCell ref="H94:I94"/>
    <mergeCell ref="K94:L94"/>
    <mergeCell ref="K93:L93"/>
    <mergeCell ref="K99:L99"/>
    <mergeCell ref="P96:R96"/>
    <mergeCell ref="K97:L97"/>
    <mergeCell ref="M97:O97"/>
    <mergeCell ref="P97:R97"/>
    <mergeCell ref="F96:I97"/>
    <mergeCell ref="M96:O96"/>
    <mergeCell ref="F102:G103"/>
    <mergeCell ref="H102:I103"/>
    <mergeCell ref="K102:L102"/>
    <mergeCell ref="F101:G101"/>
    <mergeCell ref="H101:I101"/>
    <mergeCell ref="C98:C99"/>
    <mergeCell ref="D98:D99"/>
    <mergeCell ref="C100:C101"/>
    <mergeCell ref="D100:D101"/>
    <mergeCell ref="F99:G99"/>
    <mergeCell ref="C104:C105"/>
    <mergeCell ref="D104:D105"/>
    <mergeCell ref="A104:B105"/>
    <mergeCell ref="F105:I105"/>
    <mergeCell ref="M102:O102"/>
    <mergeCell ref="C102:C103"/>
    <mergeCell ref="D102:D103"/>
    <mergeCell ref="A102:B103"/>
    <mergeCell ref="K103:L103"/>
    <mergeCell ref="M103:O103"/>
    <mergeCell ref="P104:R104"/>
    <mergeCell ref="P105:R105"/>
    <mergeCell ref="K106:L106"/>
    <mergeCell ref="M106:O106"/>
    <mergeCell ref="P106:R106"/>
    <mergeCell ref="K104:L104"/>
    <mergeCell ref="M104:O104"/>
    <mergeCell ref="K105:L105"/>
    <mergeCell ref="M105:O105"/>
    <mergeCell ref="P41:R41"/>
    <mergeCell ref="P50:R50"/>
    <mergeCell ref="K50:L50"/>
    <mergeCell ref="K49:L49"/>
    <mergeCell ref="K107:L107"/>
    <mergeCell ref="M107:O107"/>
    <mergeCell ref="P107:R107"/>
    <mergeCell ref="P102:R102"/>
    <mergeCell ref="P103:R103"/>
    <mergeCell ref="K46:L46"/>
    <mergeCell ref="M45:O45"/>
    <mergeCell ref="M46:O46"/>
    <mergeCell ref="M47:O47"/>
    <mergeCell ref="M41:O41"/>
    <mergeCell ref="M42:O42"/>
    <mergeCell ref="K47:L47"/>
    <mergeCell ref="K41:L41"/>
    <mergeCell ref="F42:I43"/>
    <mergeCell ref="K26:N26"/>
    <mergeCell ref="Q1:R1"/>
    <mergeCell ref="A27:D28"/>
    <mergeCell ref="A29:B30"/>
    <mergeCell ref="A31:B32"/>
    <mergeCell ref="A33:B34"/>
    <mergeCell ref="A35:B36"/>
    <mergeCell ref="A37:B38"/>
    <mergeCell ref="P42:R42"/>
    <mergeCell ref="M67:O67"/>
    <mergeCell ref="F74:I74"/>
    <mergeCell ref="F73:I73"/>
    <mergeCell ref="K74:L74"/>
    <mergeCell ref="F70:G71"/>
    <mergeCell ref="H70:I71"/>
    <mergeCell ref="M74:O74"/>
    <mergeCell ref="F69:G69"/>
    <mergeCell ref="H69:I69"/>
    <mergeCell ref="K77:L77"/>
    <mergeCell ref="M77:O77"/>
    <mergeCell ref="F78:I78"/>
    <mergeCell ref="K78:L78"/>
    <mergeCell ref="M78:O78"/>
    <mergeCell ref="P78:R78"/>
    <mergeCell ref="P77:R77"/>
    <mergeCell ref="F77:I77"/>
    <mergeCell ref="K79:L79"/>
    <mergeCell ref="M79:O79"/>
    <mergeCell ref="P79:R79"/>
    <mergeCell ref="F80:I80"/>
    <mergeCell ref="K80:L80"/>
    <mergeCell ref="M80:O80"/>
    <mergeCell ref="P80:R80"/>
    <mergeCell ref="M81:O81"/>
    <mergeCell ref="P81:R81"/>
    <mergeCell ref="F82:I82"/>
    <mergeCell ref="K82:L82"/>
    <mergeCell ref="M82:O82"/>
    <mergeCell ref="P82:R82"/>
    <mergeCell ref="K81:L81"/>
    <mergeCell ref="A64:B65"/>
    <mergeCell ref="A66:B67"/>
    <mergeCell ref="A68:B69"/>
    <mergeCell ref="A70:B71"/>
    <mergeCell ref="D68:D69"/>
    <mergeCell ref="F81:I81"/>
    <mergeCell ref="F79:I79"/>
    <mergeCell ref="F67:G67"/>
    <mergeCell ref="H67:I67"/>
    <mergeCell ref="C72:C73"/>
    <mergeCell ref="I85:J85"/>
    <mergeCell ref="A92:D93"/>
    <mergeCell ref="F92:I92"/>
    <mergeCell ref="F93:G93"/>
    <mergeCell ref="H93:I93"/>
    <mergeCell ref="A94:B95"/>
    <mergeCell ref="C86:D88"/>
    <mergeCell ref="G85:H85"/>
    <mergeCell ref="A100:B101"/>
    <mergeCell ref="F100:G100"/>
    <mergeCell ref="H100:I100"/>
    <mergeCell ref="K101:R101"/>
    <mergeCell ref="A98:B99"/>
    <mergeCell ref="F98:I98"/>
    <mergeCell ref="K98:L98"/>
    <mergeCell ref="M98:O98"/>
    <mergeCell ref="M99:O99"/>
    <mergeCell ref="H99:I99"/>
    <mergeCell ref="F106:I106"/>
    <mergeCell ref="F107:I108"/>
    <mergeCell ref="K108:L108"/>
    <mergeCell ref="M108:O108"/>
    <mergeCell ref="F109:I109"/>
    <mergeCell ref="K109:L109"/>
    <mergeCell ref="M109:O109"/>
    <mergeCell ref="M113:O113"/>
    <mergeCell ref="P113:R113"/>
    <mergeCell ref="F110:I110"/>
    <mergeCell ref="K110:L110"/>
    <mergeCell ref="M110:O110"/>
    <mergeCell ref="P110:R110"/>
    <mergeCell ref="F111:I111"/>
    <mergeCell ref="K111:L111"/>
    <mergeCell ref="M111:O111"/>
    <mergeCell ref="P111:R111"/>
    <mergeCell ref="F114:I114"/>
    <mergeCell ref="K114:L114"/>
    <mergeCell ref="M114:O114"/>
    <mergeCell ref="P114:R114"/>
    <mergeCell ref="F112:I112"/>
    <mergeCell ref="K112:L112"/>
    <mergeCell ref="M112:O112"/>
    <mergeCell ref="P112:R112"/>
    <mergeCell ref="F113:I113"/>
    <mergeCell ref="K113:L113"/>
    <mergeCell ref="P83:R83"/>
    <mergeCell ref="P68:R68"/>
    <mergeCell ref="P66:R67"/>
    <mergeCell ref="P115:R115"/>
    <mergeCell ref="P100:R100"/>
    <mergeCell ref="P98:R99"/>
    <mergeCell ref="P72:R72"/>
    <mergeCell ref="P73:R73"/>
    <mergeCell ref="P109:R109"/>
    <mergeCell ref="P108:R108"/>
  </mergeCells>
  <printOptions/>
  <pageMargins left="0.5905511811023623" right="0" top="0.3937007874015748" bottom="0" header="0.11811023622047245" footer="0.5118110236220472"/>
  <pageSetup horizontalDpi="600" verticalDpi="600" orientation="landscape" paperSize="9" scale="72" r:id="rId2"/>
  <rowBreaks count="1" manualBreakCount="1">
    <brk id="51" max="255" man="1"/>
  </rowBreaks>
  <drawing r:id="rId1"/>
</worksheet>
</file>

<file path=xl/worksheets/sheet7.xml><?xml version="1.0" encoding="utf-8"?>
<worksheet xmlns="http://schemas.openxmlformats.org/spreadsheetml/2006/main" xmlns:r="http://schemas.openxmlformats.org/officeDocument/2006/relationships">
  <sheetPr>
    <tabColor theme="2" tint="-0.7499799728393555"/>
  </sheetPr>
  <dimension ref="A1:R122"/>
  <sheetViews>
    <sheetView zoomScale="85" zoomScaleNormal="85" zoomScalePageLayoutView="0" workbookViewId="0" topLeftCell="A1">
      <selection activeCell="W32" sqref="W32"/>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314</v>
      </c>
      <c r="H1" s="1158"/>
      <c r="I1" s="1158"/>
      <c r="J1" s="1158"/>
      <c r="K1" s="1158"/>
      <c r="L1" s="1158"/>
      <c r="M1" s="205"/>
      <c r="N1" s="205"/>
      <c r="O1" s="205"/>
      <c r="P1" s="205"/>
      <c r="Q1" s="205"/>
      <c r="R1" s="205"/>
    </row>
    <row r="2" ht="26.25" customHeight="1">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201</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75" customHeight="1" thickTop="1">
      <c r="A8" s="1118" t="s">
        <v>32</v>
      </c>
      <c r="B8" s="96" t="s">
        <v>2</v>
      </c>
      <c r="C8" s="97"/>
      <c r="D8" s="98"/>
      <c r="E8" s="1120" t="s">
        <v>11</v>
      </c>
      <c r="F8" s="1121"/>
      <c r="G8" s="1122" t="s">
        <v>20</v>
      </c>
      <c r="H8" s="1123"/>
      <c r="I8" s="1040">
        <v>14700</v>
      </c>
      <c r="J8" s="1037"/>
      <c r="K8" s="1142">
        <v>9000</v>
      </c>
      <c r="L8" s="1143">
        <v>12000</v>
      </c>
      <c r="M8" s="207">
        <v>1</v>
      </c>
      <c r="N8" s="217">
        <f>C33*30</f>
        <v>24660</v>
      </c>
      <c r="O8" s="217">
        <f>D33*30</f>
        <v>22260</v>
      </c>
      <c r="P8" s="208">
        <v>1</v>
      </c>
      <c r="Q8" s="225">
        <f>K8+L8+N8</f>
        <v>45660</v>
      </c>
      <c r="R8" s="226">
        <f>I8+K8+L8+O8</f>
        <v>57960</v>
      </c>
    </row>
    <row r="9" spans="1:18" ht="14.25">
      <c r="A9" s="1119"/>
      <c r="B9" s="99"/>
      <c r="C9" s="100"/>
      <c r="D9" s="101"/>
      <c r="E9" s="1106" t="s">
        <v>12</v>
      </c>
      <c r="F9" s="1144"/>
      <c r="G9" s="894"/>
      <c r="H9" s="895"/>
      <c r="I9" s="595"/>
      <c r="J9" s="596"/>
      <c r="K9" s="619"/>
      <c r="L9" s="1104"/>
      <c r="M9" s="87">
        <v>2</v>
      </c>
      <c r="N9" s="218">
        <f>C35*30</f>
        <v>26880</v>
      </c>
      <c r="O9" s="219">
        <f>D35*30</f>
        <v>24420</v>
      </c>
      <c r="P9" s="87">
        <v>2</v>
      </c>
      <c r="Q9" s="227">
        <f>K8+L8+N9</f>
        <v>47880</v>
      </c>
      <c r="R9" s="218">
        <f>I8+K8+L8+O9</f>
        <v>60120</v>
      </c>
    </row>
    <row r="10" spans="1:18" ht="14.25">
      <c r="A10" s="1119"/>
      <c r="B10" s="102" t="s">
        <v>3</v>
      </c>
      <c r="C10" s="101"/>
      <c r="D10" s="101"/>
      <c r="E10" s="1108"/>
      <c r="F10" s="1145"/>
      <c r="G10" s="894"/>
      <c r="H10" s="895"/>
      <c r="I10" s="595"/>
      <c r="J10" s="596"/>
      <c r="K10" s="619"/>
      <c r="L10" s="1104"/>
      <c r="M10" s="209">
        <v>3</v>
      </c>
      <c r="N10" s="220">
        <f>C37*30</f>
        <v>28770</v>
      </c>
      <c r="O10" s="220">
        <f>D37*30</f>
        <v>26280</v>
      </c>
      <c r="P10" s="209">
        <v>3</v>
      </c>
      <c r="Q10" s="220">
        <f>K8+L8+N10</f>
        <v>49770</v>
      </c>
      <c r="R10" s="220">
        <f>I8+K8+L8+O10</f>
        <v>61980</v>
      </c>
    </row>
    <row r="11" spans="1:18" ht="14.25" customHeight="1">
      <c r="A11" s="1119"/>
      <c r="B11" s="102"/>
      <c r="C11" s="101"/>
      <c r="D11" s="101"/>
      <c r="E11" s="1108"/>
      <c r="F11" s="1145"/>
      <c r="G11" s="894"/>
      <c r="H11" s="895"/>
      <c r="I11" s="595"/>
      <c r="J11" s="596"/>
      <c r="K11" s="619"/>
      <c r="L11" s="1105"/>
      <c r="M11" s="87">
        <v>4</v>
      </c>
      <c r="N11" s="218">
        <f>C39*30</f>
        <v>30450</v>
      </c>
      <c r="O11" s="218">
        <f>D39*30</f>
        <v>27960</v>
      </c>
      <c r="P11" s="87">
        <v>4</v>
      </c>
      <c r="Q11" s="228">
        <f>K8+L8+N11</f>
        <v>51450</v>
      </c>
      <c r="R11" s="218">
        <f>I8+K8+L8+O11</f>
        <v>63660</v>
      </c>
    </row>
    <row r="12" spans="1:18" ht="15" customHeight="1" thickBot="1">
      <c r="A12" s="1119"/>
      <c r="B12" s="1131" t="s">
        <v>202</v>
      </c>
      <c r="C12" s="1132"/>
      <c r="D12" s="1133"/>
      <c r="E12" s="1110"/>
      <c r="F12" s="1146"/>
      <c r="G12" s="894"/>
      <c r="H12" s="895"/>
      <c r="I12" s="888" t="s">
        <v>54</v>
      </c>
      <c r="J12" s="889"/>
      <c r="K12" s="66" t="s">
        <v>57</v>
      </c>
      <c r="L12" s="90" t="s">
        <v>61</v>
      </c>
      <c r="M12" s="210">
        <v>5</v>
      </c>
      <c r="N12" s="221">
        <f>C41*30</f>
        <v>32100</v>
      </c>
      <c r="O12" s="221">
        <f>D41*30</f>
        <v>29640</v>
      </c>
      <c r="P12" s="210">
        <v>5</v>
      </c>
      <c r="Q12" s="229">
        <f>K8+L8+N12</f>
        <v>53100</v>
      </c>
      <c r="R12" s="221">
        <f>I8+K8+L8+O12</f>
        <v>65340</v>
      </c>
    </row>
    <row r="13" spans="1:18" ht="14.25">
      <c r="A13" s="1119"/>
      <c r="B13" s="103" t="s">
        <v>4</v>
      </c>
      <c r="C13" s="104"/>
      <c r="D13" s="111"/>
      <c r="E13" s="744" t="s">
        <v>11</v>
      </c>
      <c r="F13" s="745"/>
      <c r="G13" s="1134">
        <v>11100</v>
      </c>
      <c r="H13" s="1135"/>
      <c r="I13" s="1134">
        <v>14700</v>
      </c>
      <c r="J13" s="1135"/>
      <c r="K13" s="1138">
        <v>11700</v>
      </c>
      <c r="L13" s="1103">
        <v>12000</v>
      </c>
      <c r="M13" s="86">
        <v>1</v>
      </c>
      <c r="N13" s="222">
        <f>C33*30</f>
        <v>24660</v>
      </c>
      <c r="O13" s="222">
        <f>D33*30</f>
        <v>22260</v>
      </c>
      <c r="P13" s="86">
        <v>1</v>
      </c>
      <c r="Q13" s="230">
        <f>SUM(G13+K13+L13+N13)</f>
        <v>59460</v>
      </c>
      <c r="R13" s="230">
        <f>I13+K13+L13+O13</f>
        <v>60660</v>
      </c>
    </row>
    <row r="14" spans="1:18" ht="15" customHeight="1">
      <c r="A14" s="1119"/>
      <c r="B14" s="102" t="s">
        <v>5</v>
      </c>
      <c r="C14" s="101"/>
      <c r="D14" s="112"/>
      <c r="E14" s="1106" t="s">
        <v>13</v>
      </c>
      <c r="F14" s="1107"/>
      <c r="G14" s="595"/>
      <c r="H14" s="596"/>
      <c r="I14" s="595"/>
      <c r="J14" s="596"/>
      <c r="K14" s="619"/>
      <c r="L14" s="1104"/>
      <c r="M14" s="209">
        <v>2</v>
      </c>
      <c r="N14" s="220">
        <f>C35*30</f>
        <v>26880</v>
      </c>
      <c r="O14" s="223">
        <f>D35*30</f>
        <v>24420</v>
      </c>
      <c r="P14" s="209">
        <v>2</v>
      </c>
      <c r="Q14" s="220">
        <f>SUM(G13+K13+L13+N14)</f>
        <v>61680</v>
      </c>
      <c r="R14" s="220">
        <f>I13+K13+L13+O14</f>
        <v>62820</v>
      </c>
    </row>
    <row r="15" spans="1:18" ht="14.25">
      <c r="A15" s="1119"/>
      <c r="B15" s="1124"/>
      <c r="C15" s="896"/>
      <c r="D15" s="1125"/>
      <c r="E15" s="1108"/>
      <c r="F15" s="1109"/>
      <c r="G15" s="595"/>
      <c r="H15" s="596"/>
      <c r="I15" s="595"/>
      <c r="J15" s="596"/>
      <c r="K15" s="619"/>
      <c r="L15" s="1104"/>
      <c r="M15" s="87">
        <v>3</v>
      </c>
      <c r="N15" s="218">
        <f>C37*30</f>
        <v>28770</v>
      </c>
      <c r="O15" s="218">
        <f>D37*30</f>
        <v>26280</v>
      </c>
      <c r="P15" s="87">
        <v>3</v>
      </c>
      <c r="Q15" s="218">
        <f>SUM(G13+K13+L13+N15)</f>
        <v>63570</v>
      </c>
      <c r="R15" s="231">
        <f>I13+K13+L13+O15</f>
        <v>64680</v>
      </c>
    </row>
    <row r="16" spans="1:18" ht="14.25">
      <c r="A16" s="1119"/>
      <c r="B16" s="1126"/>
      <c r="C16" s="600"/>
      <c r="D16" s="1127"/>
      <c r="E16" s="1108"/>
      <c r="F16" s="1109"/>
      <c r="G16" s="595"/>
      <c r="H16" s="596"/>
      <c r="I16" s="595"/>
      <c r="J16" s="596"/>
      <c r="K16" s="619"/>
      <c r="L16" s="1105"/>
      <c r="M16" s="209">
        <v>4</v>
      </c>
      <c r="N16" s="220">
        <f>C39*30</f>
        <v>30450</v>
      </c>
      <c r="O16" s="220">
        <f>D39*30</f>
        <v>27960</v>
      </c>
      <c r="P16" s="209">
        <v>4</v>
      </c>
      <c r="Q16" s="220">
        <f>SUM(G13+K13+L13+N16)</f>
        <v>65250</v>
      </c>
      <c r="R16" s="220">
        <f>I13+K13+L13+O16</f>
        <v>66360</v>
      </c>
    </row>
    <row r="17" spans="1:18" ht="15" thickBot="1">
      <c r="A17" s="1119"/>
      <c r="B17" s="1128" t="s">
        <v>204</v>
      </c>
      <c r="C17" s="1129"/>
      <c r="D17" s="1130"/>
      <c r="E17" s="1110"/>
      <c r="F17" s="1111"/>
      <c r="G17" s="926" t="s">
        <v>138</v>
      </c>
      <c r="H17" s="924"/>
      <c r="I17" s="926" t="s">
        <v>54</v>
      </c>
      <c r="J17" s="924"/>
      <c r="K17" s="91" t="s">
        <v>58</v>
      </c>
      <c r="L17" s="92" t="s">
        <v>61</v>
      </c>
      <c r="M17" s="93">
        <v>5</v>
      </c>
      <c r="N17" s="224">
        <f>C41*30</f>
        <v>32100</v>
      </c>
      <c r="O17" s="224">
        <f>D41*30</f>
        <v>29640</v>
      </c>
      <c r="P17" s="93">
        <v>5</v>
      </c>
      <c r="Q17" s="232">
        <f>SUM(G13+K13+L13+N17)</f>
        <v>66900</v>
      </c>
      <c r="R17" s="233">
        <f>I13+K13+L13+O17</f>
        <v>68040</v>
      </c>
    </row>
    <row r="18" spans="1:18" ht="14.25">
      <c r="A18" s="1119"/>
      <c r="B18" s="102" t="s">
        <v>6</v>
      </c>
      <c r="C18" s="101"/>
      <c r="D18" s="101"/>
      <c r="E18" s="1136" t="s">
        <v>11</v>
      </c>
      <c r="F18" s="1137"/>
      <c r="G18" s="595" t="s">
        <v>203</v>
      </c>
      <c r="H18" s="596"/>
      <c r="I18" s="595">
        <v>39300</v>
      </c>
      <c r="J18" s="596"/>
      <c r="K18" s="619">
        <v>19500</v>
      </c>
      <c r="L18" s="1104">
        <v>12000</v>
      </c>
      <c r="M18" s="207">
        <v>1</v>
      </c>
      <c r="N18" s="217">
        <f>C33*30</f>
        <v>24660</v>
      </c>
      <c r="O18" s="217">
        <f>D33*30</f>
        <v>22260</v>
      </c>
      <c r="P18" s="207">
        <v>1</v>
      </c>
      <c r="Q18" s="226">
        <v>67260</v>
      </c>
      <c r="R18" s="234">
        <f>I18+K18+L18+O18</f>
        <v>93060</v>
      </c>
    </row>
    <row r="19" spans="1:18" ht="14.25">
      <c r="A19" s="1119"/>
      <c r="B19" s="102" t="s">
        <v>137</v>
      </c>
      <c r="C19" s="101"/>
      <c r="D19" s="101"/>
      <c r="E19" s="1106" t="s">
        <v>14</v>
      </c>
      <c r="F19" s="1107"/>
      <c r="G19" s="595"/>
      <c r="H19" s="596"/>
      <c r="I19" s="595"/>
      <c r="J19" s="596"/>
      <c r="K19" s="619"/>
      <c r="L19" s="1104"/>
      <c r="M19" s="87">
        <v>2</v>
      </c>
      <c r="N19" s="218">
        <f>C35*30</f>
        <v>26880</v>
      </c>
      <c r="O19" s="219">
        <f>D35*30</f>
        <v>24420</v>
      </c>
      <c r="P19" s="87">
        <v>2</v>
      </c>
      <c r="Q19" s="218">
        <v>69480</v>
      </c>
      <c r="R19" s="218">
        <f>I18+K18+L18+O19</f>
        <v>95220</v>
      </c>
    </row>
    <row r="20" spans="1:18" ht="14.25">
      <c r="A20" s="1119"/>
      <c r="B20" s="102" t="s">
        <v>8</v>
      </c>
      <c r="C20" s="101"/>
      <c r="D20" s="101"/>
      <c r="E20" s="1108"/>
      <c r="F20" s="1109"/>
      <c r="G20" s="595"/>
      <c r="H20" s="596"/>
      <c r="I20" s="595"/>
      <c r="J20" s="596"/>
      <c r="K20" s="619"/>
      <c r="L20" s="1104"/>
      <c r="M20" s="209">
        <v>3</v>
      </c>
      <c r="N20" s="220">
        <f>C37*30</f>
        <v>28770</v>
      </c>
      <c r="O20" s="220">
        <f>D37*30</f>
        <v>26280</v>
      </c>
      <c r="P20" s="209">
        <v>3</v>
      </c>
      <c r="Q20" s="220">
        <v>71370</v>
      </c>
      <c r="R20" s="220">
        <f>I18+K18+L18+O20</f>
        <v>97080</v>
      </c>
    </row>
    <row r="21" spans="1:18" ht="14.25" customHeight="1">
      <c r="A21" s="1119"/>
      <c r="B21" s="102"/>
      <c r="C21" s="101"/>
      <c r="D21" s="101"/>
      <c r="E21" s="1108"/>
      <c r="F21" s="1109"/>
      <c r="G21" s="595"/>
      <c r="H21" s="596"/>
      <c r="I21" s="595"/>
      <c r="J21" s="596"/>
      <c r="K21" s="619"/>
      <c r="L21" s="1105"/>
      <c r="M21" s="87">
        <v>4</v>
      </c>
      <c r="N21" s="218">
        <f>C39*30</f>
        <v>30450</v>
      </c>
      <c r="O21" s="218">
        <f>D39*30</f>
        <v>27960</v>
      </c>
      <c r="P21" s="87">
        <v>4</v>
      </c>
      <c r="Q21" s="218">
        <v>73050</v>
      </c>
      <c r="R21" s="218">
        <f>I18+K18+L18+O21</f>
        <v>98760</v>
      </c>
    </row>
    <row r="22" spans="1:18" ht="15" thickBot="1">
      <c r="A22" s="1119"/>
      <c r="B22" s="1128" t="s">
        <v>204</v>
      </c>
      <c r="C22" s="1129"/>
      <c r="D22" s="1130"/>
      <c r="E22" s="1108"/>
      <c r="F22" s="1109"/>
      <c r="G22" s="888" t="s">
        <v>138</v>
      </c>
      <c r="H22" s="889"/>
      <c r="I22" s="888" t="s">
        <v>112</v>
      </c>
      <c r="J22" s="889"/>
      <c r="K22" s="66" t="s">
        <v>59</v>
      </c>
      <c r="L22" s="90" t="s">
        <v>61</v>
      </c>
      <c r="M22" s="210">
        <v>5</v>
      </c>
      <c r="N22" s="221">
        <f>C41*30</f>
        <v>32100</v>
      </c>
      <c r="O22" s="221">
        <f>D41*30</f>
        <v>29640</v>
      </c>
      <c r="P22" s="210">
        <v>5</v>
      </c>
      <c r="Q22" s="229">
        <v>74700</v>
      </c>
      <c r="R22" s="220">
        <f>I18+K18+L18+O22</f>
        <v>100440</v>
      </c>
    </row>
    <row r="23" spans="1:18" ht="14.25">
      <c r="A23" s="1112" t="s">
        <v>9</v>
      </c>
      <c r="B23" s="1113"/>
      <c r="C23" s="1113"/>
      <c r="D23" s="1113"/>
      <c r="E23" s="744" t="s">
        <v>11</v>
      </c>
      <c r="F23" s="745"/>
      <c r="G23" s="1134">
        <v>19200</v>
      </c>
      <c r="H23" s="1135"/>
      <c r="I23" s="1134">
        <v>59400</v>
      </c>
      <c r="J23" s="1135"/>
      <c r="K23" s="1102">
        <v>48000</v>
      </c>
      <c r="L23" s="1103">
        <v>12000</v>
      </c>
      <c r="M23" s="86">
        <v>1</v>
      </c>
      <c r="N23" s="222">
        <f>C33*30</f>
        <v>24660</v>
      </c>
      <c r="O23" s="222">
        <f>D33*30</f>
        <v>22260</v>
      </c>
      <c r="P23" s="86">
        <v>1</v>
      </c>
      <c r="Q23" s="230">
        <f>G23+K23+L23+N23</f>
        <v>103860</v>
      </c>
      <c r="R23" s="230">
        <f>I23+K23+L23+O23</f>
        <v>141660</v>
      </c>
    </row>
    <row r="24" spans="1:18" ht="13.5">
      <c r="A24" s="1114"/>
      <c r="B24" s="1115"/>
      <c r="C24" s="1115"/>
      <c r="D24" s="1115"/>
      <c r="E24" s="1106" t="s">
        <v>15</v>
      </c>
      <c r="F24" s="1107"/>
      <c r="G24" s="595"/>
      <c r="H24" s="596"/>
      <c r="I24" s="595"/>
      <c r="J24" s="596"/>
      <c r="K24" s="750"/>
      <c r="L24" s="1104"/>
      <c r="M24" s="209">
        <v>2</v>
      </c>
      <c r="N24" s="220">
        <f>C35*30</f>
        <v>26880</v>
      </c>
      <c r="O24" s="223">
        <f>D35*30</f>
        <v>24420</v>
      </c>
      <c r="P24" s="209">
        <v>2</v>
      </c>
      <c r="Q24" s="220">
        <f>G23+K23+L23+N24</f>
        <v>106080</v>
      </c>
      <c r="R24" s="220">
        <f>I23+K23+L23+O24</f>
        <v>143820</v>
      </c>
    </row>
    <row r="25" spans="1:18" ht="13.5">
      <c r="A25" s="1114"/>
      <c r="B25" s="1115"/>
      <c r="C25" s="1115"/>
      <c r="D25" s="1115"/>
      <c r="E25" s="1108"/>
      <c r="F25" s="1109"/>
      <c r="G25" s="595"/>
      <c r="H25" s="596"/>
      <c r="I25" s="595"/>
      <c r="J25" s="596"/>
      <c r="K25" s="750"/>
      <c r="L25" s="1104"/>
      <c r="M25" s="87">
        <v>3</v>
      </c>
      <c r="N25" s="218">
        <f>C37*30</f>
        <v>28770</v>
      </c>
      <c r="O25" s="218">
        <f>D37*30</f>
        <v>26280</v>
      </c>
      <c r="P25" s="87">
        <v>3</v>
      </c>
      <c r="Q25" s="218">
        <f>G23+K23+L23+N25</f>
        <v>107970</v>
      </c>
      <c r="R25" s="231">
        <f>I23+K23+L23+O25</f>
        <v>145680</v>
      </c>
    </row>
    <row r="26" spans="1:18" ht="14.25" customHeight="1">
      <c r="A26" s="1114"/>
      <c r="B26" s="1115"/>
      <c r="C26" s="1115"/>
      <c r="D26" s="1115"/>
      <c r="E26" s="1108"/>
      <c r="F26" s="1109"/>
      <c r="G26" s="595"/>
      <c r="H26" s="596"/>
      <c r="I26" s="595"/>
      <c r="J26" s="596"/>
      <c r="K26" s="750"/>
      <c r="L26" s="1105"/>
      <c r="M26" s="209">
        <v>4</v>
      </c>
      <c r="N26" s="220">
        <f>C39*30</f>
        <v>30450</v>
      </c>
      <c r="O26" s="220">
        <f>D39*30</f>
        <v>27960</v>
      </c>
      <c r="P26" s="209">
        <v>4</v>
      </c>
      <c r="Q26" s="220">
        <f>G23+K23+L23+N26</f>
        <v>109650</v>
      </c>
      <c r="R26" s="220">
        <f>I23+K23+L23+O26</f>
        <v>147360</v>
      </c>
    </row>
    <row r="27" spans="1:18" ht="15" customHeight="1" thickBot="1">
      <c r="A27" s="1116"/>
      <c r="B27" s="1117"/>
      <c r="C27" s="1117"/>
      <c r="D27" s="1117"/>
      <c r="E27" s="1110"/>
      <c r="F27" s="1111"/>
      <c r="G27" s="926" t="s">
        <v>53</v>
      </c>
      <c r="H27" s="924"/>
      <c r="I27" s="926" t="s">
        <v>311</v>
      </c>
      <c r="J27" s="924"/>
      <c r="K27" s="94" t="s">
        <v>312</v>
      </c>
      <c r="L27" s="95" t="s">
        <v>61</v>
      </c>
      <c r="M27" s="93">
        <v>5</v>
      </c>
      <c r="N27" s="224">
        <f>C41*30</f>
        <v>32100</v>
      </c>
      <c r="O27" s="224">
        <f>D41*30</f>
        <v>29640</v>
      </c>
      <c r="P27" s="93">
        <v>5</v>
      </c>
      <c r="Q27" s="232">
        <f>G23+K23+L23+N27</f>
        <v>111300</v>
      </c>
      <c r="R27" s="233">
        <f>I23+K23+L23+O27</f>
        <v>149040</v>
      </c>
    </row>
    <row r="28" spans="11:18" ht="15" customHeight="1" thickBot="1">
      <c r="K28" s="270"/>
      <c r="L28" s="967" t="s">
        <v>333</v>
      </c>
      <c r="M28" s="967"/>
      <c r="N28" s="967"/>
      <c r="O28" s="967"/>
      <c r="P28" s="270"/>
      <c r="Q28" s="270"/>
      <c r="R28" s="270"/>
    </row>
    <row r="29" spans="2:18" ht="14.25">
      <c r="B29" s="1034" t="s">
        <v>206</v>
      </c>
      <c r="C29" s="1060"/>
      <c r="D29" s="1035"/>
      <c r="E29" s="120"/>
      <c r="F29" s="1028" t="s">
        <v>127</v>
      </c>
      <c r="G29" s="1029"/>
      <c r="H29" s="1029"/>
      <c r="I29" s="1030"/>
      <c r="J29" s="120"/>
      <c r="K29" s="1034" t="s">
        <v>119</v>
      </c>
      <c r="L29" s="1035"/>
      <c r="M29" s="968" t="s">
        <v>116</v>
      </c>
      <c r="N29" s="969"/>
      <c r="O29" s="969"/>
      <c r="P29" s="968" t="s">
        <v>141</v>
      </c>
      <c r="Q29" s="969"/>
      <c r="R29" s="970"/>
    </row>
    <row r="30" spans="2:18" ht="15" thickBot="1">
      <c r="B30" s="786"/>
      <c r="C30" s="1061"/>
      <c r="D30" s="1062"/>
      <c r="E30" s="120"/>
      <c r="F30" s="1031"/>
      <c r="G30" s="1032"/>
      <c r="H30" s="1032"/>
      <c r="I30" s="1033"/>
      <c r="J30" s="120"/>
      <c r="K30" s="1070" t="s">
        <v>122</v>
      </c>
      <c r="L30" s="1071"/>
      <c r="M30" s="1099" t="s">
        <v>120</v>
      </c>
      <c r="N30" s="1100"/>
      <c r="O30" s="1100"/>
      <c r="P30" s="1099" t="s">
        <v>131</v>
      </c>
      <c r="Q30" s="1100"/>
      <c r="R30" s="1101"/>
    </row>
    <row r="31" spans="2:18" ht="14.25" customHeight="1">
      <c r="B31" s="772"/>
      <c r="C31" s="626" t="s">
        <v>34</v>
      </c>
      <c r="D31" s="1063" t="s">
        <v>18</v>
      </c>
      <c r="E31" s="105"/>
      <c r="F31" s="1034" t="s">
        <v>42</v>
      </c>
      <c r="G31" s="1035"/>
      <c r="H31" s="968" t="s">
        <v>208</v>
      </c>
      <c r="I31" s="970"/>
      <c r="J31" s="166"/>
      <c r="K31" s="1021" t="s">
        <v>209</v>
      </c>
      <c r="L31" s="1022"/>
      <c r="M31" s="968" t="s">
        <v>69</v>
      </c>
      <c r="N31" s="969"/>
      <c r="O31" s="969"/>
      <c r="P31" s="1023" t="s">
        <v>323</v>
      </c>
      <c r="Q31" s="1024"/>
      <c r="R31" s="1025"/>
    </row>
    <row r="32" spans="2:18" ht="14.25" thickBot="1">
      <c r="B32" s="772"/>
      <c r="C32" s="626"/>
      <c r="D32" s="1063"/>
      <c r="E32" s="105"/>
      <c r="F32" s="772" t="s">
        <v>188</v>
      </c>
      <c r="G32" s="771"/>
      <c r="H32" s="772" t="s">
        <v>188</v>
      </c>
      <c r="I32" s="771"/>
      <c r="J32" s="139"/>
      <c r="K32" s="772" t="s">
        <v>210</v>
      </c>
      <c r="L32" s="771"/>
      <c r="M32" s="1070" t="s">
        <v>121</v>
      </c>
      <c r="N32" s="1072"/>
      <c r="O32" s="1072"/>
      <c r="P32" s="1096" t="s">
        <v>211</v>
      </c>
      <c r="Q32" s="1097"/>
      <c r="R32" s="1098"/>
    </row>
    <row r="33" spans="2:18" ht="14.25" customHeight="1" thickBot="1">
      <c r="B33" s="667">
        <v>1</v>
      </c>
      <c r="C33" s="665">
        <v>822</v>
      </c>
      <c r="D33" s="1075">
        <v>742</v>
      </c>
      <c r="E33" s="105"/>
      <c r="F33" s="1009" t="s">
        <v>249</v>
      </c>
      <c r="G33" s="1010"/>
      <c r="H33" s="1009" t="s">
        <v>248</v>
      </c>
      <c r="I33" s="1010"/>
      <c r="J33" s="139"/>
      <c r="K33" s="1094" t="s">
        <v>125</v>
      </c>
      <c r="L33" s="1095"/>
      <c r="M33" s="1004" t="s">
        <v>214</v>
      </c>
      <c r="N33" s="1005"/>
      <c r="O33" s="1005"/>
      <c r="P33" s="1004" t="s">
        <v>245</v>
      </c>
      <c r="Q33" s="1005"/>
      <c r="R33" s="1006"/>
    </row>
    <row r="34" spans="2:18" ht="14.25" customHeight="1" thickBot="1">
      <c r="B34" s="667"/>
      <c r="C34" s="665"/>
      <c r="D34" s="1075"/>
      <c r="E34" s="105"/>
      <c r="F34" s="1092" t="s">
        <v>247</v>
      </c>
      <c r="G34" s="1092"/>
      <c r="H34" s="1092"/>
      <c r="I34" s="1092"/>
      <c r="J34" s="119"/>
      <c r="K34" s="1009" t="s">
        <v>182</v>
      </c>
      <c r="L34" s="1010"/>
      <c r="M34" s="1070" t="s">
        <v>217</v>
      </c>
      <c r="N34" s="1072"/>
      <c r="O34" s="1072"/>
      <c r="P34" s="1070" t="s">
        <v>246</v>
      </c>
      <c r="Q34" s="1072"/>
      <c r="R34" s="1071"/>
    </row>
    <row r="35" spans="2:18" ht="21.75" customHeight="1">
      <c r="B35" s="1041">
        <v>2</v>
      </c>
      <c r="C35" s="665">
        <v>896</v>
      </c>
      <c r="D35" s="1075">
        <v>814</v>
      </c>
      <c r="E35" s="105"/>
      <c r="F35" s="1093"/>
      <c r="G35" s="1093"/>
      <c r="H35" s="1093"/>
      <c r="I35" s="1093"/>
      <c r="J35" s="139"/>
      <c r="K35" s="236" t="s">
        <v>325</v>
      </c>
      <c r="L35" s="121"/>
      <c r="M35" s="122"/>
      <c r="N35" s="117"/>
      <c r="O35" s="122"/>
      <c r="P35" s="998"/>
      <c r="Q35" s="998"/>
      <c r="R35" s="998"/>
    </row>
    <row r="36" spans="2:18" ht="11.25" customHeight="1" thickBot="1">
      <c r="B36" s="1041"/>
      <c r="C36" s="665"/>
      <c r="D36" s="1075"/>
      <c r="E36" s="105"/>
      <c r="F36" s="212"/>
      <c r="G36" s="212"/>
      <c r="H36" s="166"/>
      <c r="I36" s="119"/>
      <c r="J36" s="119"/>
      <c r="K36" s="237" t="s">
        <v>324</v>
      </c>
      <c r="L36" s="238"/>
      <c r="M36" s="238"/>
      <c r="N36" s="238"/>
      <c r="O36" s="214"/>
      <c r="P36" s="214"/>
      <c r="Q36" s="214"/>
      <c r="R36" s="214"/>
    </row>
    <row r="37" spans="2:18" ht="15" customHeight="1" thickBot="1">
      <c r="B37" s="1041">
        <v>3</v>
      </c>
      <c r="C37" s="665">
        <v>959</v>
      </c>
      <c r="D37" s="1075">
        <v>876</v>
      </c>
      <c r="E37" s="105"/>
      <c r="F37" s="1089" t="s">
        <v>149</v>
      </c>
      <c r="G37" s="1090"/>
      <c r="H37" s="1090"/>
      <c r="I37" s="1091"/>
      <c r="J37" s="119"/>
      <c r="K37" s="968" t="s">
        <v>117</v>
      </c>
      <c r="L37" s="970"/>
      <c r="M37" s="968" t="s">
        <v>161</v>
      </c>
      <c r="N37" s="969"/>
      <c r="O37" s="970"/>
      <c r="P37" s="968" t="s">
        <v>128</v>
      </c>
      <c r="Q37" s="969"/>
      <c r="R37" s="970"/>
    </row>
    <row r="38" spans="2:18" ht="14.25" thickBot="1">
      <c r="B38" s="1041"/>
      <c r="C38" s="665"/>
      <c r="D38" s="1075"/>
      <c r="E38" s="105"/>
      <c r="F38" s="1085" t="s">
        <v>150</v>
      </c>
      <c r="G38" s="1081"/>
      <c r="H38" s="1081" t="s">
        <v>250</v>
      </c>
      <c r="I38" s="1082"/>
      <c r="J38" s="166"/>
      <c r="K38" s="1070" t="s">
        <v>320</v>
      </c>
      <c r="L38" s="1071"/>
      <c r="M38" s="1070" t="s">
        <v>162</v>
      </c>
      <c r="N38" s="1072"/>
      <c r="O38" s="1071"/>
      <c r="P38" s="1086" t="s">
        <v>255</v>
      </c>
      <c r="Q38" s="1087"/>
      <c r="R38" s="1088"/>
    </row>
    <row r="39" spans="2:18" ht="14.25" thickBot="1">
      <c r="B39" s="1041">
        <v>4</v>
      </c>
      <c r="C39" s="665">
        <v>1015</v>
      </c>
      <c r="D39" s="1075">
        <v>932</v>
      </c>
      <c r="E39" s="105"/>
      <c r="F39" s="1085" t="s">
        <v>151</v>
      </c>
      <c r="G39" s="1081"/>
      <c r="H39" s="1081" t="s">
        <v>251</v>
      </c>
      <c r="I39" s="1082"/>
      <c r="J39" s="166"/>
      <c r="K39" s="968" t="s">
        <v>163</v>
      </c>
      <c r="L39" s="970"/>
      <c r="M39" s="968" t="s">
        <v>221</v>
      </c>
      <c r="N39" s="969"/>
      <c r="O39" s="970"/>
      <c r="P39" s="1068" t="s">
        <v>254</v>
      </c>
      <c r="Q39" s="1068"/>
      <c r="R39" s="1069"/>
    </row>
    <row r="40" spans="2:18" ht="14.25" customHeight="1" thickBot="1">
      <c r="B40" s="1041"/>
      <c r="C40" s="665"/>
      <c r="D40" s="1075"/>
      <c r="E40" s="105"/>
      <c r="F40" s="1079" t="s">
        <v>152</v>
      </c>
      <c r="G40" s="1080"/>
      <c r="H40" s="1081" t="s">
        <v>252</v>
      </c>
      <c r="I40" s="1082"/>
      <c r="J40" s="166"/>
      <c r="K40" s="1083" t="s">
        <v>256</v>
      </c>
      <c r="L40" s="1084"/>
      <c r="M40" s="1070" t="s">
        <v>168</v>
      </c>
      <c r="N40" s="1072"/>
      <c r="O40" s="1072"/>
      <c r="P40" s="968" t="s">
        <v>225</v>
      </c>
      <c r="Q40" s="969"/>
      <c r="R40" s="970"/>
    </row>
    <row r="41" spans="2:18" ht="14.25" customHeight="1">
      <c r="B41" s="1041">
        <v>5</v>
      </c>
      <c r="C41" s="665">
        <v>1070</v>
      </c>
      <c r="D41" s="1075">
        <v>988</v>
      </c>
      <c r="E41" s="105"/>
      <c r="F41" s="982" t="s">
        <v>153</v>
      </c>
      <c r="G41" s="983"/>
      <c r="H41" s="1077" t="s">
        <v>253</v>
      </c>
      <c r="I41" s="1078"/>
      <c r="J41" s="166"/>
      <c r="K41" s="968" t="s">
        <v>164</v>
      </c>
      <c r="L41" s="969"/>
      <c r="M41" s="969"/>
      <c r="N41" s="969"/>
      <c r="O41" s="970"/>
      <c r="P41" s="971" t="s">
        <v>227</v>
      </c>
      <c r="Q41" s="972"/>
      <c r="R41" s="973"/>
    </row>
    <row r="42" spans="2:18" ht="14.25" customHeight="1" thickBot="1">
      <c r="B42" s="1045"/>
      <c r="C42" s="1074"/>
      <c r="D42" s="1076"/>
      <c r="E42" s="105"/>
      <c r="F42" s="976"/>
      <c r="G42" s="977"/>
      <c r="H42" s="980"/>
      <c r="I42" s="981"/>
      <c r="J42" s="166"/>
      <c r="K42" s="1009" t="s">
        <v>228</v>
      </c>
      <c r="L42" s="1073"/>
      <c r="M42" s="1073"/>
      <c r="N42" s="1073"/>
      <c r="O42" s="1010"/>
      <c r="P42" s="1070" t="s">
        <v>179</v>
      </c>
      <c r="Q42" s="1072"/>
      <c r="R42" s="1071"/>
    </row>
    <row r="43" spans="2:18" ht="15" customHeight="1">
      <c r="B43" s="158"/>
      <c r="C43" s="215"/>
      <c r="D43" s="215"/>
      <c r="E43" s="105"/>
      <c r="F43" s="114"/>
      <c r="G43" s="114"/>
      <c r="H43" s="216"/>
      <c r="I43" s="216"/>
      <c r="J43" s="166"/>
      <c r="K43" s="968" t="s">
        <v>170</v>
      </c>
      <c r="L43" s="970"/>
      <c r="M43" s="968" t="s">
        <v>172</v>
      </c>
      <c r="N43" s="969"/>
      <c r="O43" s="970"/>
      <c r="P43" s="968" t="s">
        <v>174</v>
      </c>
      <c r="Q43" s="969"/>
      <c r="R43" s="970"/>
    </row>
    <row r="44" spans="2:18" ht="15" thickBot="1">
      <c r="B44" s="158"/>
      <c r="C44" s="215"/>
      <c r="D44" s="215"/>
      <c r="E44" s="105"/>
      <c r="F44" s="114"/>
      <c r="G44" s="114"/>
      <c r="H44" s="216"/>
      <c r="I44" s="216"/>
      <c r="J44" s="166"/>
      <c r="K44" s="1070" t="s">
        <v>229</v>
      </c>
      <c r="L44" s="1071"/>
      <c r="M44" s="1070" t="s">
        <v>230</v>
      </c>
      <c r="N44" s="1072"/>
      <c r="O44" s="1071"/>
      <c r="P44" s="1070" t="s">
        <v>231</v>
      </c>
      <c r="Q44" s="1072"/>
      <c r="R44" s="1071"/>
    </row>
    <row r="45" spans="2:18" ht="13.5">
      <c r="B45" s="968" t="s">
        <v>232</v>
      </c>
      <c r="C45" s="969"/>
      <c r="D45" s="969"/>
      <c r="E45" s="969"/>
      <c r="F45" s="969"/>
      <c r="G45" s="969"/>
      <c r="H45" s="969"/>
      <c r="I45" s="970"/>
      <c r="J45" s="166"/>
      <c r="K45" s="968" t="s">
        <v>183</v>
      </c>
      <c r="L45" s="969"/>
      <c r="M45" s="970"/>
      <c r="N45" s="968" t="s">
        <v>184</v>
      </c>
      <c r="O45" s="970"/>
      <c r="P45" s="968" t="s">
        <v>242</v>
      </c>
      <c r="Q45" s="969"/>
      <c r="R45" s="970"/>
    </row>
    <row r="46" spans="2:18" ht="14.25" customHeight="1" thickBot="1">
      <c r="B46" s="945" t="s">
        <v>237</v>
      </c>
      <c r="C46" s="946"/>
      <c r="D46" s="946"/>
      <c r="E46" s="946"/>
      <c r="F46" s="946"/>
      <c r="G46" s="946"/>
      <c r="H46" s="946"/>
      <c r="I46" s="947"/>
      <c r="J46" s="166"/>
      <c r="K46" s="1067" t="s">
        <v>233</v>
      </c>
      <c r="L46" s="1068"/>
      <c r="M46" s="1069"/>
      <c r="N46" s="1070" t="s">
        <v>234</v>
      </c>
      <c r="O46" s="1071"/>
      <c r="P46" s="1070" t="s">
        <v>243</v>
      </c>
      <c r="Q46" s="1072"/>
      <c r="R46" s="1071"/>
    </row>
    <row r="47" spans="2:18" ht="14.25" customHeight="1">
      <c r="B47" s="945"/>
      <c r="C47" s="946"/>
      <c r="D47" s="946"/>
      <c r="E47" s="946"/>
      <c r="F47" s="946"/>
      <c r="G47" s="946"/>
      <c r="H47" s="946"/>
      <c r="I47" s="947"/>
      <c r="J47" s="166"/>
      <c r="K47" s="966" t="s">
        <v>319</v>
      </c>
      <c r="L47" s="966"/>
      <c r="M47" s="966"/>
      <c r="N47" s="966"/>
      <c r="O47" s="966"/>
      <c r="P47" s="966"/>
      <c r="Q47" s="966"/>
      <c r="R47" s="966"/>
    </row>
    <row r="48" spans="2:18" ht="14.25" customHeight="1">
      <c r="B48" s="945"/>
      <c r="C48" s="946"/>
      <c r="D48" s="946"/>
      <c r="E48" s="946"/>
      <c r="F48" s="946"/>
      <c r="G48" s="946"/>
      <c r="H48" s="946"/>
      <c r="I48" s="947"/>
      <c r="J48" s="1"/>
      <c r="K48" s="966"/>
      <c r="L48" s="966"/>
      <c r="M48" s="966"/>
      <c r="N48" s="966"/>
      <c r="O48" s="966"/>
      <c r="P48" s="966"/>
      <c r="Q48" s="966"/>
      <c r="R48" s="966"/>
    </row>
    <row r="49" spans="2:18" ht="14.25" customHeight="1" thickBot="1">
      <c r="B49" s="948"/>
      <c r="C49" s="949"/>
      <c r="D49" s="949"/>
      <c r="E49" s="949"/>
      <c r="F49" s="949"/>
      <c r="G49" s="949"/>
      <c r="H49" s="949"/>
      <c r="I49" s="950"/>
      <c r="J49" s="1"/>
      <c r="K49" s="966"/>
      <c r="L49" s="966"/>
      <c r="M49" s="966"/>
      <c r="N49" s="966"/>
      <c r="O49" s="966"/>
      <c r="P49" s="966"/>
      <c r="Q49" s="966"/>
      <c r="R49" s="966"/>
    </row>
    <row r="50" spans="11:18" ht="13.5" customHeight="1">
      <c r="K50" s="966"/>
      <c r="L50" s="966"/>
      <c r="M50" s="966"/>
      <c r="N50" s="966"/>
      <c r="O50" s="966"/>
      <c r="P50" s="966"/>
      <c r="Q50" s="966"/>
      <c r="R50" s="966"/>
    </row>
    <row r="51" spans="11:18" ht="14.25" customHeight="1" thickBot="1">
      <c r="K51" s="239"/>
      <c r="L51" s="239"/>
      <c r="M51" s="239"/>
      <c r="N51" s="239"/>
      <c r="O51" s="239"/>
      <c r="P51" s="239"/>
      <c r="Q51" s="239"/>
      <c r="R51" s="239"/>
    </row>
    <row r="52" spans="3:18" ht="27" customHeight="1" thickBot="1">
      <c r="C52" s="312"/>
      <c r="D52" s="312"/>
      <c r="E52" s="312"/>
      <c r="F52" s="271"/>
      <c r="G52" s="921" t="s">
        <v>328</v>
      </c>
      <c r="H52" s="922"/>
      <c r="I52" s="1026" t="s">
        <v>18</v>
      </c>
      <c r="J52" s="1027"/>
      <c r="K52" s="269" t="s">
        <v>19</v>
      </c>
      <c r="L52" s="269" t="s">
        <v>29</v>
      </c>
      <c r="M52" s="269" t="s">
        <v>62</v>
      </c>
      <c r="N52" s="269" t="s">
        <v>329</v>
      </c>
      <c r="O52" s="269" t="s">
        <v>330</v>
      </c>
      <c r="P52" s="269" t="s">
        <v>62</v>
      </c>
      <c r="Q52" s="269" t="s">
        <v>331</v>
      </c>
      <c r="R52" s="268" t="s">
        <v>332</v>
      </c>
    </row>
    <row r="53" spans="1:18" ht="14.25" customHeight="1" thickTop="1">
      <c r="A53" s="267"/>
      <c r="B53" s="267"/>
      <c r="C53" s="927" t="s">
        <v>315</v>
      </c>
      <c r="D53" s="928"/>
      <c r="E53" s="312"/>
      <c r="F53" s="271"/>
      <c r="G53" s="1036">
        <v>19200</v>
      </c>
      <c r="H53" s="1037"/>
      <c r="I53" s="1040">
        <v>59400</v>
      </c>
      <c r="J53" s="1037"/>
      <c r="K53" s="925">
        <v>48000</v>
      </c>
      <c r="L53" s="925">
        <v>12000</v>
      </c>
      <c r="M53" s="278">
        <v>1</v>
      </c>
      <c r="N53" s="279">
        <f>C63*30</f>
        <v>49320</v>
      </c>
      <c r="O53" s="280">
        <f>D63*30</f>
        <v>44520</v>
      </c>
      <c r="P53" s="278">
        <v>1</v>
      </c>
      <c r="Q53" s="281">
        <f>G53+K53+L53+N53</f>
        <v>128520</v>
      </c>
      <c r="R53" s="282">
        <f>I53+K53+L53+O53</f>
        <v>163920</v>
      </c>
    </row>
    <row r="54" spans="1:18" ht="13.5" customHeight="1">
      <c r="A54" s="267"/>
      <c r="B54" s="267"/>
      <c r="C54" s="929"/>
      <c r="D54" s="930"/>
      <c r="E54" s="312"/>
      <c r="F54" s="271"/>
      <c r="G54" s="1038"/>
      <c r="H54" s="596"/>
      <c r="I54" s="595"/>
      <c r="J54" s="596"/>
      <c r="K54" s="750"/>
      <c r="L54" s="750"/>
      <c r="M54" s="273">
        <v>2</v>
      </c>
      <c r="N54" s="274">
        <f>C65*30</f>
        <v>53760</v>
      </c>
      <c r="O54" s="275">
        <f>D65*30</f>
        <v>48840</v>
      </c>
      <c r="P54" s="273">
        <v>2</v>
      </c>
      <c r="Q54" s="277">
        <f>G53+K53+L53+N54</f>
        <v>132960</v>
      </c>
      <c r="R54" s="272">
        <f>I53+K53+L53+O54</f>
        <v>168240</v>
      </c>
    </row>
    <row r="55" spans="1:18" ht="13.5" customHeight="1" thickBot="1">
      <c r="A55" s="267"/>
      <c r="B55" s="267"/>
      <c r="C55" s="931"/>
      <c r="D55" s="932"/>
      <c r="E55" s="312"/>
      <c r="F55" s="271"/>
      <c r="G55" s="1038"/>
      <c r="H55" s="596"/>
      <c r="I55" s="595"/>
      <c r="J55" s="596"/>
      <c r="K55" s="750"/>
      <c r="L55" s="750"/>
      <c r="M55" s="283">
        <v>3</v>
      </c>
      <c r="N55" s="284">
        <f>C67*30</f>
        <v>57540</v>
      </c>
      <c r="O55" s="285">
        <f>D67*30</f>
        <v>52560</v>
      </c>
      <c r="P55" s="283">
        <v>3</v>
      </c>
      <c r="Q55" s="286">
        <f>G53+K53+L53+N55</f>
        <v>136740</v>
      </c>
      <c r="R55" s="287">
        <f>I53+K53+L53+O55</f>
        <v>171960</v>
      </c>
    </row>
    <row r="56" spans="1:18" ht="13.5" customHeight="1">
      <c r="A56" s="267"/>
      <c r="B56" s="267"/>
      <c r="C56" s="312"/>
      <c r="D56" s="312"/>
      <c r="E56" s="312"/>
      <c r="F56" s="271"/>
      <c r="G56" s="1039"/>
      <c r="H56" s="749"/>
      <c r="I56" s="605"/>
      <c r="J56" s="749"/>
      <c r="K56" s="751"/>
      <c r="L56" s="751"/>
      <c r="M56" s="273">
        <v>4</v>
      </c>
      <c r="N56" s="274">
        <f>C69*30</f>
        <v>60900</v>
      </c>
      <c r="O56" s="276">
        <f>D69*30</f>
        <v>55920</v>
      </c>
      <c r="P56" s="273">
        <v>4</v>
      </c>
      <c r="Q56" s="277">
        <f>G53+K53+L53+N56</f>
        <v>140100</v>
      </c>
      <c r="R56" s="272">
        <f>I53+K53+L53+O56</f>
        <v>175320</v>
      </c>
    </row>
    <row r="57" spans="1:18" ht="15" customHeight="1" thickBot="1">
      <c r="A57" s="267"/>
      <c r="B57" s="267"/>
      <c r="C57" s="312"/>
      <c r="D57" s="312"/>
      <c r="E57" s="312"/>
      <c r="F57" s="271"/>
      <c r="G57" s="923" t="s">
        <v>53</v>
      </c>
      <c r="H57" s="924"/>
      <c r="I57" s="926" t="s">
        <v>311</v>
      </c>
      <c r="J57" s="924"/>
      <c r="K57" s="94" t="s">
        <v>312</v>
      </c>
      <c r="L57" s="240" t="s">
        <v>61</v>
      </c>
      <c r="M57" s="288">
        <v>5</v>
      </c>
      <c r="N57" s="289">
        <f>C71*30</f>
        <v>64200</v>
      </c>
      <c r="O57" s="290">
        <f>D71*30</f>
        <v>59280</v>
      </c>
      <c r="P57" s="288">
        <v>5</v>
      </c>
      <c r="Q57" s="291">
        <f>G53+K53+L53+N57</f>
        <v>143400</v>
      </c>
      <c r="R57" s="292">
        <f>I53+K53+L53+O57</f>
        <v>178680</v>
      </c>
    </row>
    <row r="58" spans="11:18" ht="10.5" customHeight="1" thickBot="1">
      <c r="K58" s="270"/>
      <c r="L58" s="967" t="s">
        <v>333</v>
      </c>
      <c r="M58" s="967"/>
      <c r="N58" s="967"/>
      <c r="O58" s="967"/>
      <c r="P58" s="270"/>
      <c r="Q58" s="270"/>
      <c r="R58" s="270"/>
    </row>
    <row r="59" spans="2:18" ht="11.25" customHeight="1">
      <c r="B59" s="1034" t="s">
        <v>206</v>
      </c>
      <c r="C59" s="1060"/>
      <c r="D59" s="1035"/>
      <c r="E59" s="120"/>
      <c r="F59" s="1028" t="s">
        <v>127</v>
      </c>
      <c r="G59" s="1029"/>
      <c r="H59" s="1029"/>
      <c r="I59" s="1030"/>
      <c r="J59" s="120"/>
      <c r="K59" s="1034" t="s">
        <v>119</v>
      </c>
      <c r="L59" s="1035"/>
      <c r="M59" s="968" t="s">
        <v>116</v>
      </c>
      <c r="N59" s="969"/>
      <c r="O59" s="969"/>
      <c r="P59" s="968" t="s">
        <v>141</v>
      </c>
      <c r="Q59" s="969"/>
      <c r="R59" s="970"/>
    </row>
    <row r="60" spans="2:18" ht="11.25" customHeight="1" thickBot="1">
      <c r="B60" s="786"/>
      <c r="C60" s="1061"/>
      <c r="D60" s="1062"/>
      <c r="E60" s="120"/>
      <c r="F60" s="1031"/>
      <c r="G60" s="1032"/>
      <c r="H60" s="1032"/>
      <c r="I60" s="1033"/>
      <c r="J60" s="120"/>
      <c r="K60" s="939" t="s">
        <v>272</v>
      </c>
      <c r="L60" s="941"/>
      <c r="M60" s="1052" t="s">
        <v>274</v>
      </c>
      <c r="N60" s="1053"/>
      <c r="O60" s="1053"/>
      <c r="P60" s="1052" t="s">
        <v>281</v>
      </c>
      <c r="Q60" s="1053"/>
      <c r="R60" s="1054"/>
    </row>
    <row r="61" spans="2:18" ht="11.25" customHeight="1">
      <c r="B61" s="772"/>
      <c r="C61" s="626" t="s">
        <v>34</v>
      </c>
      <c r="D61" s="1063" t="s">
        <v>18</v>
      </c>
      <c r="E61" s="105"/>
      <c r="F61" s="1019" t="s">
        <v>42</v>
      </c>
      <c r="G61" s="1020"/>
      <c r="H61" s="954" t="s">
        <v>208</v>
      </c>
      <c r="I61" s="956"/>
      <c r="J61" s="166"/>
      <c r="K61" s="1021" t="s">
        <v>209</v>
      </c>
      <c r="L61" s="1022"/>
      <c r="M61" s="968" t="s">
        <v>69</v>
      </c>
      <c r="N61" s="969"/>
      <c r="O61" s="969"/>
      <c r="P61" s="1023" t="s">
        <v>323</v>
      </c>
      <c r="Q61" s="1024"/>
      <c r="R61" s="1025"/>
    </row>
    <row r="62" spans="2:18" ht="11.25" customHeight="1" thickBot="1">
      <c r="B62" s="772"/>
      <c r="C62" s="626"/>
      <c r="D62" s="1063"/>
      <c r="E62" s="105"/>
      <c r="F62" s="772" t="s">
        <v>188</v>
      </c>
      <c r="G62" s="771"/>
      <c r="H62" s="772" t="s">
        <v>188</v>
      </c>
      <c r="I62" s="771"/>
      <c r="J62" s="139"/>
      <c r="K62" s="772" t="s">
        <v>257</v>
      </c>
      <c r="L62" s="771"/>
      <c r="M62" s="939" t="s">
        <v>278</v>
      </c>
      <c r="N62" s="940"/>
      <c r="O62" s="940"/>
      <c r="P62" s="1064" t="s">
        <v>282</v>
      </c>
      <c r="Q62" s="1065"/>
      <c r="R62" s="1066"/>
    </row>
    <row r="63" spans="2:18" ht="11.25" customHeight="1" thickBot="1">
      <c r="B63" s="667">
        <v>1</v>
      </c>
      <c r="C63" s="942">
        <v>1644</v>
      </c>
      <c r="D63" s="943">
        <v>1484</v>
      </c>
      <c r="E63" s="105"/>
      <c r="F63" s="1009" t="s">
        <v>249</v>
      </c>
      <c r="G63" s="1010"/>
      <c r="H63" s="1009" t="s">
        <v>248</v>
      </c>
      <c r="I63" s="1010"/>
      <c r="J63" s="139"/>
      <c r="K63" s="1055" t="s">
        <v>273</v>
      </c>
      <c r="L63" s="1056"/>
      <c r="M63" s="1004" t="s">
        <v>214</v>
      </c>
      <c r="N63" s="1005"/>
      <c r="O63" s="1005"/>
      <c r="P63" s="1004" t="s">
        <v>245</v>
      </c>
      <c r="Q63" s="1005"/>
      <c r="R63" s="1006"/>
    </row>
    <row r="64" spans="2:18" ht="11.25" customHeight="1" thickBot="1">
      <c r="B64" s="667"/>
      <c r="C64" s="942"/>
      <c r="D64" s="943"/>
      <c r="E64" s="105"/>
      <c r="F64" s="1050" t="s">
        <v>247</v>
      </c>
      <c r="G64" s="1050"/>
      <c r="H64" s="1050"/>
      <c r="I64" s="1050"/>
      <c r="J64" s="119"/>
      <c r="K64" s="1009" t="s">
        <v>277</v>
      </c>
      <c r="L64" s="1010"/>
      <c r="M64" s="939" t="s">
        <v>279</v>
      </c>
      <c r="N64" s="940"/>
      <c r="O64" s="940"/>
      <c r="P64" s="939" t="s">
        <v>280</v>
      </c>
      <c r="Q64" s="940"/>
      <c r="R64" s="941"/>
    </row>
    <row r="65" spans="2:18" ht="11.25" customHeight="1">
      <c r="B65" s="1041">
        <v>2</v>
      </c>
      <c r="C65" s="942">
        <v>1792</v>
      </c>
      <c r="D65" s="943">
        <v>1628</v>
      </c>
      <c r="E65" s="105"/>
      <c r="F65" s="1051"/>
      <c r="G65" s="1051"/>
      <c r="H65" s="1051"/>
      <c r="I65" s="1051"/>
      <c r="J65" s="139"/>
      <c r="K65" s="236" t="s">
        <v>325</v>
      </c>
      <c r="L65" s="121"/>
      <c r="M65" s="122"/>
      <c r="N65" s="117"/>
      <c r="O65" s="122"/>
      <c r="P65" s="998"/>
      <c r="Q65" s="998"/>
      <c r="R65" s="998"/>
    </row>
    <row r="66" spans="2:18" ht="11.25" customHeight="1" thickBot="1">
      <c r="B66" s="1041"/>
      <c r="C66" s="942"/>
      <c r="D66" s="943"/>
      <c r="E66" s="105"/>
      <c r="F66" s="212"/>
      <c r="G66" s="212"/>
      <c r="H66" s="166"/>
      <c r="I66" s="119"/>
      <c r="J66" s="119"/>
      <c r="K66" s="237" t="s">
        <v>324</v>
      </c>
      <c r="L66" s="238"/>
      <c r="M66" s="238"/>
      <c r="N66" s="238"/>
      <c r="O66" s="214"/>
      <c r="P66" s="214"/>
      <c r="Q66" s="214"/>
      <c r="R66" s="214"/>
    </row>
    <row r="67" spans="2:18" ht="11.25" customHeight="1" thickBot="1">
      <c r="B67" s="1041">
        <v>3</v>
      </c>
      <c r="C67" s="942">
        <v>1918</v>
      </c>
      <c r="D67" s="943">
        <v>1752</v>
      </c>
      <c r="E67" s="105"/>
      <c r="F67" s="999" t="s">
        <v>149</v>
      </c>
      <c r="G67" s="1000"/>
      <c r="H67" s="1000"/>
      <c r="I67" s="1001"/>
      <c r="J67" s="119"/>
      <c r="K67" s="968" t="s">
        <v>117</v>
      </c>
      <c r="L67" s="970"/>
      <c r="M67" s="968" t="s">
        <v>161</v>
      </c>
      <c r="N67" s="969"/>
      <c r="O67" s="970"/>
      <c r="P67" s="968" t="s">
        <v>128</v>
      </c>
      <c r="Q67" s="969"/>
      <c r="R67" s="970"/>
    </row>
    <row r="68" spans="2:18" ht="11.25" customHeight="1" thickBot="1">
      <c r="B68" s="1041"/>
      <c r="C68" s="942"/>
      <c r="D68" s="943"/>
      <c r="E68" s="105"/>
      <c r="F68" s="991" t="s">
        <v>150</v>
      </c>
      <c r="G68" s="992"/>
      <c r="H68" s="993" t="s">
        <v>250</v>
      </c>
      <c r="I68" s="994"/>
      <c r="J68" s="166"/>
      <c r="K68" s="939" t="s">
        <v>321</v>
      </c>
      <c r="L68" s="941"/>
      <c r="M68" s="939" t="s">
        <v>271</v>
      </c>
      <c r="N68" s="940"/>
      <c r="O68" s="941"/>
      <c r="P68" s="1057" t="s">
        <v>259</v>
      </c>
      <c r="Q68" s="1058"/>
      <c r="R68" s="1059"/>
    </row>
    <row r="69" spans="2:18" ht="11.25" customHeight="1" thickBot="1">
      <c r="B69" s="1041">
        <v>4</v>
      </c>
      <c r="C69" s="942">
        <v>2030</v>
      </c>
      <c r="D69" s="943">
        <v>1864</v>
      </c>
      <c r="E69" s="105"/>
      <c r="F69" s="774" t="s">
        <v>151</v>
      </c>
      <c r="G69" s="775"/>
      <c r="H69" s="670" t="s">
        <v>251</v>
      </c>
      <c r="I69" s="671"/>
      <c r="J69" s="166"/>
      <c r="K69" s="968" t="s">
        <v>163</v>
      </c>
      <c r="L69" s="970"/>
      <c r="M69" s="968" t="s">
        <v>221</v>
      </c>
      <c r="N69" s="969"/>
      <c r="O69" s="970"/>
      <c r="P69" s="1043" t="s">
        <v>260</v>
      </c>
      <c r="Q69" s="1043"/>
      <c r="R69" s="1044"/>
    </row>
    <row r="70" spans="2:18" ht="11.25" customHeight="1" thickBot="1">
      <c r="B70" s="1041"/>
      <c r="C70" s="942"/>
      <c r="D70" s="943"/>
      <c r="E70" s="105"/>
      <c r="F70" s="982" t="s">
        <v>152</v>
      </c>
      <c r="G70" s="983"/>
      <c r="H70" s="984" t="s">
        <v>252</v>
      </c>
      <c r="I70" s="985"/>
      <c r="J70" s="166"/>
      <c r="K70" s="1048" t="s">
        <v>318</v>
      </c>
      <c r="L70" s="1049"/>
      <c r="M70" s="939" t="s">
        <v>270</v>
      </c>
      <c r="N70" s="940"/>
      <c r="O70" s="940"/>
      <c r="P70" s="968" t="s">
        <v>225</v>
      </c>
      <c r="Q70" s="969"/>
      <c r="R70" s="970"/>
    </row>
    <row r="71" spans="2:18" ht="11.25" customHeight="1">
      <c r="B71" s="1041">
        <v>5</v>
      </c>
      <c r="C71" s="942">
        <v>2140</v>
      </c>
      <c r="D71" s="943">
        <v>1976</v>
      </c>
      <c r="E71" s="105"/>
      <c r="F71" s="974" t="s">
        <v>153</v>
      </c>
      <c r="G71" s="975"/>
      <c r="H71" s="978" t="s">
        <v>253</v>
      </c>
      <c r="I71" s="979"/>
      <c r="J71" s="166"/>
      <c r="K71" s="968" t="s">
        <v>164</v>
      </c>
      <c r="L71" s="969"/>
      <c r="M71" s="969"/>
      <c r="N71" s="969"/>
      <c r="O71" s="970"/>
      <c r="P71" s="971" t="s">
        <v>264</v>
      </c>
      <c r="Q71" s="972"/>
      <c r="R71" s="973"/>
    </row>
    <row r="72" spans="2:18" ht="11.25" customHeight="1" thickBot="1">
      <c r="B72" s="1045"/>
      <c r="C72" s="1046"/>
      <c r="D72" s="1047"/>
      <c r="E72" s="105"/>
      <c r="F72" s="976"/>
      <c r="G72" s="977"/>
      <c r="H72" s="980"/>
      <c r="I72" s="981"/>
      <c r="J72" s="166"/>
      <c r="K72" s="939" t="s">
        <v>261</v>
      </c>
      <c r="L72" s="940"/>
      <c r="M72" s="940"/>
      <c r="N72" s="940"/>
      <c r="O72" s="941"/>
      <c r="P72" s="939" t="s">
        <v>265</v>
      </c>
      <c r="Q72" s="940"/>
      <c r="R72" s="941"/>
    </row>
    <row r="73" spans="2:18" ht="11.25" customHeight="1">
      <c r="B73" s="158"/>
      <c r="C73" s="215"/>
      <c r="D73" s="215"/>
      <c r="E73" s="105"/>
      <c r="F73" s="114"/>
      <c r="G73" s="114"/>
      <c r="H73" s="216"/>
      <c r="I73" s="216"/>
      <c r="J73" s="166"/>
      <c r="K73" s="968" t="s">
        <v>170</v>
      </c>
      <c r="L73" s="970"/>
      <c r="M73" s="968" t="s">
        <v>172</v>
      </c>
      <c r="N73" s="969"/>
      <c r="O73" s="970"/>
      <c r="P73" s="968" t="s">
        <v>174</v>
      </c>
      <c r="Q73" s="969"/>
      <c r="R73" s="970"/>
    </row>
    <row r="74" spans="2:18" ht="11.25" customHeight="1" thickBot="1">
      <c r="B74" s="158"/>
      <c r="C74" s="215"/>
      <c r="D74" s="215"/>
      <c r="E74" s="105"/>
      <c r="F74" s="114"/>
      <c r="G74" s="114"/>
      <c r="H74" s="216"/>
      <c r="I74" s="216"/>
      <c r="J74" s="166"/>
      <c r="K74" s="939" t="s">
        <v>262</v>
      </c>
      <c r="L74" s="941"/>
      <c r="M74" s="939" t="s">
        <v>266</v>
      </c>
      <c r="N74" s="940"/>
      <c r="O74" s="941"/>
      <c r="P74" s="939" t="s">
        <v>267</v>
      </c>
      <c r="Q74" s="940"/>
      <c r="R74" s="941"/>
    </row>
    <row r="75" spans="2:18" ht="11.25" customHeight="1">
      <c r="B75" s="954" t="s">
        <v>232</v>
      </c>
      <c r="C75" s="955"/>
      <c r="D75" s="955"/>
      <c r="E75" s="955"/>
      <c r="F75" s="955"/>
      <c r="G75" s="955"/>
      <c r="H75" s="955"/>
      <c r="I75" s="956"/>
      <c r="J75" s="166"/>
      <c r="K75" s="968" t="s">
        <v>183</v>
      </c>
      <c r="L75" s="969"/>
      <c r="M75" s="970"/>
      <c r="N75" s="968" t="s">
        <v>184</v>
      </c>
      <c r="O75" s="970"/>
      <c r="P75" s="968" t="s">
        <v>242</v>
      </c>
      <c r="Q75" s="969"/>
      <c r="R75" s="970"/>
    </row>
    <row r="76" spans="2:18" ht="11.25" customHeight="1" thickBot="1">
      <c r="B76" s="945" t="s">
        <v>276</v>
      </c>
      <c r="C76" s="946"/>
      <c r="D76" s="946"/>
      <c r="E76" s="946"/>
      <c r="F76" s="946"/>
      <c r="G76" s="946"/>
      <c r="H76" s="946"/>
      <c r="I76" s="947"/>
      <c r="J76" s="166"/>
      <c r="K76" s="1042" t="s">
        <v>263</v>
      </c>
      <c r="L76" s="1043"/>
      <c r="M76" s="1044"/>
      <c r="N76" s="939" t="s">
        <v>268</v>
      </c>
      <c r="O76" s="941"/>
      <c r="P76" s="939" t="s">
        <v>269</v>
      </c>
      <c r="Q76" s="940"/>
      <c r="R76" s="941"/>
    </row>
    <row r="77" spans="2:18" ht="11.25" customHeight="1">
      <c r="B77" s="945"/>
      <c r="C77" s="946"/>
      <c r="D77" s="946"/>
      <c r="E77" s="946"/>
      <c r="F77" s="946"/>
      <c r="G77" s="946"/>
      <c r="H77" s="946"/>
      <c r="I77" s="947"/>
      <c r="J77" s="166"/>
      <c r="K77" s="966" t="s">
        <v>319</v>
      </c>
      <c r="L77" s="966"/>
      <c r="M77" s="966"/>
      <c r="N77" s="966"/>
      <c r="O77" s="966"/>
      <c r="P77" s="966"/>
      <c r="Q77" s="966"/>
      <c r="R77" s="966"/>
    </row>
    <row r="78" spans="2:18" ht="11.25" customHeight="1">
      <c r="B78" s="945"/>
      <c r="C78" s="946"/>
      <c r="D78" s="946"/>
      <c r="E78" s="946"/>
      <c r="F78" s="946"/>
      <c r="G78" s="946"/>
      <c r="H78" s="946"/>
      <c r="I78" s="947"/>
      <c r="J78" s="1"/>
      <c r="K78" s="966"/>
      <c r="L78" s="966"/>
      <c r="M78" s="966"/>
      <c r="N78" s="966"/>
      <c r="O78" s="966"/>
      <c r="P78" s="966"/>
      <c r="Q78" s="966"/>
      <c r="R78" s="966"/>
    </row>
    <row r="79" spans="2:18" ht="18.75" customHeight="1" thickBot="1">
      <c r="B79" s="948"/>
      <c r="C79" s="949"/>
      <c r="D79" s="949"/>
      <c r="E79" s="949"/>
      <c r="F79" s="949"/>
      <c r="G79" s="949"/>
      <c r="H79" s="949"/>
      <c r="I79" s="950"/>
      <c r="J79" s="1"/>
      <c r="K79" s="966"/>
      <c r="L79" s="966"/>
      <c r="M79" s="966"/>
      <c r="N79" s="966"/>
      <c r="O79" s="966"/>
      <c r="P79" s="966"/>
      <c r="Q79" s="966"/>
      <c r="R79" s="966"/>
    </row>
    <row r="80" spans="11:18" ht="14.25" thickBot="1">
      <c r="K80" s="966"/>
      <c r="L80" s="966"/>
      <c r="M80" s="966"/>
      <c r="N80" s="966"/>
      <c r="O80" s="966"/>
      <c r="P80" s="966"/>
      <c r="Q80" s="966"/>
      <c r="R80" s="966"/>
    </row>
    <row r="81" spans="3:18" ht="27.75" customHeight="1" thickBot="1">
      <c r="C81" s="312"/>
      <c r="D81" s="312"/>
      <c r="E81" s="312"/>
      <c r="F81" s="271"/>
      <c r="G81" s="921" t="s">
        <v>328</v>
      </c>
      <c r="H81" s="922"/>
      <c r="I81" s="1026" t="s">
        <v>18</v>
      </c>
      <c r="J81" s="1027"/>
      <c r="K81" s="269" t="s">
        <v>19</v>
      </c>
      <c r="L81" s="269" t="s">
        <v>29</v>
      </c>
      <c r="M81" s="269" t="s">
        <v>62</v>
      </c>
      <c r="N81" s="269" t="s">
        <v>329</v>
      </c>
      <c r="O81" s="269" t="s">
        <v>330</v>
      </c>
      <c r="P81" s="269" t="s">
        <v>62</v>
      </c>
      <c r="Q81" s="269" t="s">
        <v>331</v>
      </c>
      <c r="R81" s="268" t="s">
        <v>332</v>
      </c>
    </row>
    <row r="82" spans="1:18" ht="14.25" customHeight="1" thickTop="1">
      <c r="A82" s="267"/>
      <c r="B82" s="267"/>
      <c r="C82" s="933" t="s">
        <v>317</v>
      </c>
      <c r="D82" s="934"/>
      <c r="E82" s="312"/>
      <c r="F82" s="271"/>
      <c r="G82" s="1036">
        <v>19200</v>
      </c>
      <c r="H82" s="1037"/>
      <c r="I82" s="1040">
        <v>59400</v>
      </c>
      <c r="J82" s="1037"/>
      <c r="K82" s="925">
        <v>48000</v>
      </c>
      <c r="L82" s="925">
        <v>12000</v>
      </c>
      <c r="M82" s="294">
        <v>1</v>
      </c>
      <c r="N82" s="297">
        <f>C92*30</f>
        <v>73980</v>
      </c>
      <c r="O82" s="304">
        <f>D92*30</f>
        <v>66780</v>
      </c>
      <c r="P82" s="300">
        <v>1</v>
      </c>
      <c r="Q82" s="311">
        <f>G82+K82+L82+N82</f>
        <v>153180</v>
      </c>
      <c r="R82" s="309">
        <f>I82+K82+L82+O82</f>
        <v>186180</v>
      </c>
    </row>
    <row r="83" spans="1:18" ht="13.5" customHeight="1">
      <c r="A83" s="267"/>
      <c r="B83" s="267"/>
      <c r="C83" s="935"/>
      <c r="D83" s="936"/>
      <c r="E83" s="312"/>
      <c r="F83" s="271"/>
      <c r="G83" s="1038"/>
      <c r="H83" s="596"/>
      <c r="I83" s="595"/>
      <c r="J83" s="596"/>
      <c r="K83" s="750"/>
      <c r="L83" s="750"/>
      <c r="M83" s="273">
        <v>2</v>
      </c>
      <c r="N83" s="274">
        <f>C94*30</f>
        <v>80640</v>
      </c>
      <c r="O83" s="305">
        <f>D94*30</f>
        <v>73260</v>
      </c>
      <c r="P83" s="301">
        <v>2</v>
      </c>
      <c r="Q83" s="307">
        <f>G82+K82+L82+N83</f>
        <v>159840</v>
      </c>
      <c r="R83" s="272">
        <f>I82+K82+L82+O83</f>
        <v>192660</v>
      </c>
    </row>
    <row r="84" spans="1:18" ht="13.5" customHeight="1" thickBot="1">
      <c r="A84" s="267"/>
      <c r="B84" s="267"/>
      <c r="C84" s="937"/>
      <c r="D84" s="938"/>
      <c r="E84" s="312"/>
      <c r="F84" s="271"/>
      <c r="G84" s="1038"/>
      <c r="H84" s="596"/>
      <c r="I84" s="595"/>
      <c r="J84" s="596"/>
      <c r="K84" s="750"/>
      <c r="L84" s="750"/>
      <c r="M84" s="295">
        <v>3</v>
      </c>
      <c r="N84" s="298">
        <f>C96*30</f>
        <v>86310</v>
      </c>
      <c r="O84" s="306">
        <f>D96*30</f>
        <v>78840</v>
      </c>
      <c r="P84" s="302">
        <v>3</v>
      </c>
      <c r="Q84" s="306">
        <f>G82+K82+L82+N84</f>
        <v>165510</v>
      </c>
      <c r="R84" s="293">
        <f>I82+K82+L82+O84</f>
        <v>198240</v>
      </c>
    </row>
    <row r="85" spans="1:18" ht="13.5" customHeight="1">
      <c r="A85" s="267"/>
      <c r="B85" s="267"/>
      <c r="C85" s="312"/>
      <c r="D85" s="312"/>
      <c r="E85" s="312"/>
      <c r="F85" s="271"/>
      <c r="G85" s="1039"/>
      <c r="H85" s="749"/>
      <c r="I85" s="605"/>
      <c r="J85" s="749"/>
      <c r="K85" s="751"/>
      <c r="L85" s="751"/>
      <c r="M85" s="273">
        <v>4</v>
      </c>
      <c r="N85" s="274">
        <f>C98*30</f>
        <v>91350</v>
      </c>
      <c r="O85" s="307">
        <f>D98*30</f>
        <v>83880</v>
      </c>
      <c r="P85" s="301">
        <v>4</v>
      </c>
      <c r="Q85" s="307">
        <f>G82+K82+L82+N85</f>
        <v>170550</v>
      </c>
      <c r="R85" s="272">
        <f>I82+K82+L82+O85</f>
        <v>203280</v>
      </c>
    </row>
    <row r="86" spans="1:18" ht="15" customHeight="1" thickBot="1">
      <c r="A86" s="267"/>
      <c r="B86" s="267"/>
      <c r="C86" s="312"/>
      <c r="D86" s="312"/>
      <c r="E86" s="312"/>
      <c r="F86" s="271"/>
      <c r="G86" s="923" t="s">
        <v>53</v>
      </c>
      <c r="H86" s="924"/>
      <c r="I86" s="926" t="s">
        <v>311</v>
      </c>
      <c r="J86" s="924"/>
      <c r="K86" s="94" t="s">
        <v>313</v>
      </c>
      <c r="L86" s="240" t="s">
        <v>61</v>
      </c>
      <c r="M86" s="296">
        <v>5</v>
      </c>
      <c r="N86" s="299">
        <f>C100*30</f>
        <v>96300</v>
      </c>
      <c r="O86" s="308">
        <f>D100*30</f>
        <v>88920</v>
      </c>
      <c r="P86" s="303">
        <v>5</v>
      </c>
      <c r="Q86" s="308">
        <f>G82+K82+L82+N86</f>
        <v>175500</v>
      </c>
      <c r="R86" s="310">
        <f>I82+K82+L82+O86</f>
        <v>208320</v>
      </c>
    </row>
    <row r="87" spans="11:18" ht="11.25" customHeight="1" thickBot="1">
      <c r="K87" s="270"/>
      <c r="L87" s="967" t="s">
        <v>333</v>
      </c>
      <c r="M87" s="967"/>
      <c r="N87" s="967"/>
      <c r="O87" s="967"/>
      <c r="P87" s="270"/>
      <c r="Q87" s="270"/>
      <c r="R87" s="270"/>
    </row>
    <row r="88" spans="2:18" ht="11.25" customHeight="1">
      <c r="B88" s="758" t="s">
        <v>206</v>
      </c>
      <c r="C88" s="759"/>
      <c r="D88" s="760"/>
      <c r="E88" s="120"/>
      <c r="F88" s="1028" t="s">
        <v>127</v>
      </c>
      <c r="G88" s="1029"/>
      <c r="H88" s="1029"/>
      <c r="I88" s="1030"/>
      <c r="J88" s="120"/>
      <c r="K88" s="1034" t="s">
        <v>119</v>
      </c>
      <c r="L88" s="1035"/>
      <c r="M88" s="968" t="s">
        <v>116</v>
      </c>
      <c r="N88" s="969"/>
      <c r="O88" s="969"/>
      <c r="P88" s="968" t="s">
        <v>141</v>
      </c>
      <c r="Q88" s="969"/>
      <c r="R88" s="970"/>
    </row>
    <row r="89" spans="2:18" ht="11.25" customHeight="1" thickBot="1">
      <c r="B89" s="761"/>
      <c r="C89" s="762"/>
      <c r="D89" s="763"/>
      <c r="E89" s="120"/>
      <c r="F89" s="1031"/>
      <c r="G89" s="1032"/>
      <c r="H89" s="1032"/>
      <c r="I89" s="1033"/>
      <c r="J89" s="120"/>
      <c r="K89" s="963" t="s">
        <v>285</v>
      </c>
      <c r="L89" s="964"/>
      <c r="M89" s="1016" t="s">
        <v>289</v>
      </c>
      <c r="N89" s="1017"/>
      <c r="O89" s="1017"/>
      <c r="P89" s="1016" t="s">
        <v>292</v>
      </c>
      <c r="Q89" s="1017"/>
      <c r="R89" s="1018"/>
    </row>
    <row r="90" spans="2:18" ht="11.25" customHeight="1">
      <c r="B90" s="944"/>
      <c r="C90" s="707" t="s">
        <v>34</v>
      </c>
      <c r="D90" s="709" t="s">
        <v>18</v>
      </c>
      <c r="E90" s="105"/>
      <c r="F90" s="1019" t="s">
        <v>42</v>
      </c>
      <c r="G90" s="1020"/>
      <c r="H90" s="954" t="s">
        <v>208</v>
      </c>
      <c r="I90" s="956"/>
      <c r="J90" s="166"/>
      <c r="K90" s="1021" t="s">
        <v>209</v>
      </c>
      <c r="L90" s="1022"/>
      <c r="M90" s="968" t="s">
        <v>69</v>
      </c>
      <c r="N90" s="969"/>
      <c r="O90" s="969"/>
      <c r="P90" s="1023" t="s">
        <v>195</v>
      </c>
      <c r="Q90" s="1024"/>
      <c r="R90" s="1025"/>
    </row>
    <row r="91" spans="2:18" ht="11.25" customHeight="1" thickBot="1">
      <c r="B91" s="674"/>
      <c r="C91" s="708"/>
      <c r="D91" s="710"/>
      <c r="E91" s="105"/>
      <c r="F91" s="772" t="s">
        <v>188</v>
      </c>
      <c r="G91" s="771"/>
      <c r="H91" s="772" t="s">
        <v>188</v>
      </c>
      <c r="I91" s="771"/>
      <c r="J91" s="139"/>
      <c r="K91" s="772" t="s">
        <v>286</v>
      </c>
      <c r="L91" s="771"/>
      <c r="M91" s="963" t="s">
        <v>290</v>
      </c>
      <c r="N91" s="965"/>
      <c r="O91" s="965"/>
      <c r="P91" s="1011" t="s">
        <v>293</v>
      </c>
      <c r="Q91" s="1012"/>
      <c r="R91" s="1013"/>
    </row>
    <row r="92" spans="2:18" ht="11.25" customHeight="1" thickBot="1">
      <c r="B92" s="1014">
        <v>1</v>
      </c>
      <c r="C92" s="959">
        <v>2466</v>
      </c>
      <c r="D92" s="961">
        <v>2226</v>
      </c>
      <c r="E92" s="105"/>
      <c r="F92" s="1009" t="s">
        <v>249</v>
      </c>
      <c r="G92" s="1010"/>
      <c r="H92" s="1009" t="s">
        <v>248</v>
      </c>
      <c r="I92" s="1010"/>
      <c r="J92" s="139"/>
      <c r="K92" s="1002" t="s">
        <v>287</v>
      </c>
      <c r="L92" s="1003"/>
      <c r="M92" s="1004" t="s">
        <v>214</v>
      </c>
      <c r="N92" s="1005"/>
      <c r="O92" s="1005"/>
      <c r="P92" s="1004" t="s">
        <v>245</v>
      </c>
      <c r="Q92" s="1005"/>
      <c r="R92" s="1006"/>
    </row>
    <row r="93" spans="2:18" ht="11.25" customHeight="1" thickBot="1">
      <c r="B93" s="1015"/>
      <c r="C93" s="989"/>
      <c r="D93" s="990"/>
      <c r="E93" s="105"/>
      <c r="F93" s="1007" t="s">
        <v>247</v>
      </c>
      <c r="G93" s="1007"/>
      <c r="H93" s="1007"/>
      <c r="I93" s="1007"/>
      <c r="J93" s="119"/>
      <c r="K93" s="1009" t="s">
        <v>288</v>
      </c>
      <c r="L93" s="1010"/>
      <c r="M93" s="963" t="s">
        <v>291</v>
      </c>
      <c r="N93" s="965"/>
      <c r="O93" s="965"/>
      <c r="P93" s="963" t="s">
        <v>326</v>
      </c>
      <c r="Q93" s="965"/>
      <c r="R93" s="964"/>
    </row>
    <row r="94" spans="2:18" ht="11.25" customHeight="1">
      <c r="B94" s="957">
        <v>2</v>
      </c>
      <c r="C94" s="959">
        <v>2688</v>
      </c>
      <c r="D94" s="961">
        <v>2442</v>
      </c>
      <c r="E94" s="105"/>
      <c r="F94" s="1008"/>
      <c r="G94" s="1008"/>
      <c r="H94" s="1008"/>
      <c r="I94" s="1008"/>
      <c r="J94" s="139"/>
      <c r="K94" s="236" t="s">
        <v>235</v>
      </c>
      <c r="L94" s="121"/>
      <c r="M94" s="122"/>
      <c r="N94" s="117"/>
      <c r="O94" s="122"/>
      <c r="P94" s="998"/>
      <c r="Q94" s="998"/>
      <c r="R94" s="998"/>
    </row>
    <row r="95" spans="2:18" ht="11.25" customHeight="1" thickBot="1">
      <c r="B95" s="988"/>
      <c r="C95" s="989"/>
      <c r="D95" s="990"/>
      <c r="E95" s="105"/>
      <c r="F95" s="212"/>
      <c r="G95" s="212"/>
      <c r="H95" s="166"/>
      <c r="I95" s="119"/>
      <c r="J95" s="119"/>
      <c r="K95" s="237" t="s">
        <v>218</v>
      </c>
      <c r="L95" s="238"/>
      <c r="M95" s="238"/>
      <c r="N95" s="238"/>
      <c r="O95" s="214"/>
      <c r="P95" s="214"/>
      <c r="Q95" s="214"/>
      <c r="R95" s="214"/>
    </row>
    <row r="96" spans="2:18" ht="11.25" customHeight="1" thickBot="1">
      <c r="B96" s="957">
        <v>3</v>
      </c>
      <c r="C96" s="959">
        <v>2877</v>
      </c>
      <c r="D96" s="961">
        <v>2628</v>
      </c>
      <c r="E96" s="105"/>
      <c r="F96" s="999" t="s">
        <v>149</v>
      </c>
      <c r="G96" s="1000"/>
      <c r="H96" s="1000"/>
      <c r="I96" s="1001"/>
      <c r="J96" s="119"/>
      <c r="K96" s="968" t="s">
        <v>117</v>
      </c>
      <c r="L96" s="970"/>
      <c r="M96" s="968" t="s">
        <v>161</v>
      </c>
      <c r="N96" s="969"/>
      <c r="O96" s="970"/>
      <c r="P96" s="968" t="s">
        <v>128</v>
      </c>
      <c r="Q96" s="969"/>
      <c r="R96" s="970"/>
    </row>
    <row r="97" spans="2:18" ht="11.25" customHeight="1" thickBot="1">
      <c r="B97" s="988"/>
      <c r="C97" s="989"/>
      <c r="D97" s="990"/>
      <c r="E97" s="105"/>
      <c r="F97" s="991" t="s">
        <v>150</v>
      </c>
      <c r="G97" s="992"/>
      <c r="H97" s="993" t="s">
        <v>250</v>
      </c>
      <c r="I97" s="994"/>
      <c r="J97" s="166"/>
      <c r="K97" s="963" t="s">
        <v>322</v>
      </c>
      <c r="L97" s="964"/>
      <c r="M97" s="963" t="s">
        <v>300</v>
      </c>
      <c r="N97" s="965"/>
      <c r="O97" s="964"/>
      <c r="P97" s="995" t="s">
        <v>304</v>
      </c>
      <c r="Q97" s="996"/>
      <c r="R97" s="997"/>
    </row>
    <row r="98" spans="2:18" ht="11.25" customHeight="1" thickBot="1">
      <c r="B98" s="957">
        <v>4</v>
      </c>
      <c r="C98" s="959">
        <v>3045</v>
      </c>
      <c r="D98" s="961">
        <v>2796</v>
      </c>
      <c r="E98" s="105"/>
      <c r="F98" s="774" t="s">
        <v>151</v>
      </c>
      <c r="G98" s="775"/>
      <c r="H98" s="670" t="s">
        <v>251</v>
      </c>
      <c r="I98" s="671"/>
      <c r="J98" s="166"/>
      <c r="K98" s="968" t="s">
        <v>163</v>
      </c>
      <c r="L98" s="970"/>
      <c r="M98" s="968" t="s">
        <v>221</v>
      </c>
      <c r="N98" s="969"/>
      <c r="O98" s="970"/>
      <c r="P98" s="952" t="s">
        <v>305</v>
      </c>
      <c r="Q98" s="952"/>
      <c r="R98" s="953"/>
    </row>
    <row r="99" spans="2:18" ht="11.25" customHeight="1" thickBot="1">
      <c r="B99" s="988"/>
      <c r="C99" s="989"/>
      <c r="D99" s="990"/>
      <c r="E99" s="105"/>
      <c r="F99" s="982" t="s">
        <v>152</v>
      </c>
      <c r="G99" s="983"/>
      <c r="H99" s="984" t="s">
        <v>252</v>
      </c>
      <c r="I99" s="985"/>
      <c r="J99" s="166"/>
      <c r="K99" s="986" t="s">
        <v>296</v>
      </c>
      <c r="L99" s="987"/>
      <c r="M99" s="963" t="s">
        <v>301</v>
      </c>
      <c r="N99" s="965"/>
      <c r="O99" s="965"/>
      <c r="P99" s="968" t="s">
        <v>225</v>
      </c>
      <c r="Q99" s="969"/>
      <c r="R99" s="970"/>
    </row>
    <row r="100" spans="2:18" ht="11.25" customHeight="1">
      <c r="B100" s="957">
        <v>5</v>
      </c>
      <c r="C100" s="959">
        <v>3210</v>
      </c>
      <c r="D100" s="961">
        <v>2964</v>
      </c>
      <c r="E100" s="105"/>
      <c r="F100" s="974" t="s">
        <v>153</v>
      </c>
      <c r="G100" s="975"/>
      <c r="H100" s="978" t="s">
        <v>253</v>
      </c>
      <c r="I100" s="979"/>
      <c r="J100" s="166"/>
      <c r="K100" s="968" t="s">
        <v>164</v>
      </c>
      <c r="L100" s="969"/>
      <c r="M100" s="969"/>
      <c r="N100" s="969"/>
      <c r="O100" s="970"/>
      <c r="P100" s="971" t="s">
        <v>306</v>
      </c>
      <c r="Q100" s="972"/>
      <c r="R100" s="973"/>
    </row>
    <row r="101" spans="2:18" ht="11.25" customHeight="1" thickBot="1">
      <c r="B101" s="958"/>
      <c r="C101" s="960"/>
      <c r="D101" s="962"/>
      <c r="E101" s="105"/>
      <c r="F101" s="976"/>
      <c r="G101" s="977"/>
      <c r="H101" s="980"/>
      <c r="I101" s="981"/>
      <c r="J101" s="166"/>
      <c r="K101" s="963" t="s">
        <v>297</v>
      </c>
      <c r="L101" s="965"/>
      <c r="M101" s="965"/>
      <c r="N101" s="965"/>
      <c r="O101" s="964"/>
      <c r="P101" s="963" t="s">
        <v>327</v>
      </c>
      <c r="Q101" s="965"/>
      <c r="R101" s="964"/>
    </row>
    <row r="102" spans="2:18" ht="11.25" customHeight="1">
      <c r="B102" s="158"/>
      <c r="C102" s="215"/>
      <c r="D102" s="215"/>
      <c r="E102" s="105"/>
      <c r="F102" s="114"/>
      <c r="G102" s="114"/>
      <c r="H102" s="216"/>
      <c r="I102" s="216"/>
      <c r="J102" s="166"/>
      <c r="K102" s="968" t="s">
        <v>170</v>
      </c>
      <c r="L102" s="970"/>
      <c r="M102" s="968" t="s">
        <v>172</v>
      </c>
      <c r="N102" s="969"/>
      <c r="O102" s="970"/>
      <c r="P102" s="968" t="s">
        <v>174</v>
      </c>
      <c r="Q102" s="969"/>
      <c r="R102" s="970"/>
    </row>
    <row r="103" spans="2:18" ht="11.25" customHeight="1" thickBot="1">
      <c r="B103" s="158"/>
      <c r="C103" s="215"/>
      <c r="D103" s="215"/>
      <c r="E103" s="105"/>
      <c r="F103" s="114"/>
      <c r="G103" s="114"/>
      <c r="H103" s="216"/>
      <c r="I103" s="216"/>
      <c r="J103" s="166"/>
      <c r="K103" s="963" t="s">
        <v>298</v>
      </c>
      <c r="L103" s="964"/>
      <c r="M103" s="963" t="s">
        <v>302</v>
      </c>
      <c r="N103" s="965"/>
      <c r="O103" s="964"/>
      <c r="P103" s="963" t="s">
        <v>308</v>
      </c>
      <c r="Q103" s="965"/>
      <c r="R103" s="964"/>
    </row>
    <row r="104" spans="2:18" ht="11.25" customHeight="1">
      <c r="B104" s="954" t="s">
        <v>232</v>
      </c>
      <c r="C104" s="955"/>
      <c r="D104" s="955"/>
      <c r="E104" s="955"/>
      <c r="F104" s="955"/>
      <c r="G104" s="955"/>
      <c r="H104" s="955"/>
      <c r="I104" s="956"/>
      <c r="J104" s="166"/>
      <c r="K104" s="968" t="s">
        <v>183</v>
      </c>
      <c r="L104" s="969"/>
      <c r="M104" s="970"/>
      <c r="N104" s="968" t="s">
        <v>184</v>
      </c>
      <c r="O104" s="970"/>
      <c r="P104" s="968" t="s">
        <v>242</v>
      </c>
      <c r="Q104" s="969"/>
      <c r="R104" s="970"/>
    </row>
    <row r="105" spans="2:18" ht="11.25" customHeight="1" thickBot="1">
      <c r="B105" s="945" t="s">
        <v>310</v>
      </c>
      <c r="C105" s="946"/>
      <c r="D105" s="946"/>
      <c r="E105" s="946"/>
      <c r="F105" s="946"/>
      <c r="G105" s="946"/>
      <c r="H105" s="946"/>
      <c r="I105" s="947"/>
      <c r="J105" s="166"/>
      <c r="K105" s="951" t="s">
        <v>299</v>
      </c>
      <c r="L105" s="952"/>
      <c r="M105" s="953"/>
      <c r="N105" s="963" t="s">
        <v>303</v>
      </c>
      <c r="O105" s="964"/>
      <c r="P105" s="963" t="s">
        <v>309</v>
      </c>
      <c r="Q105" s="965"/>
      <c r="R105" s="964"/>
    </row>
    <row r="106" spans="2:18" ht="11.25" customHeight="1">
      <c r="B106" s="945"/>
      <c r="C106" s="946"/>
      <c r="D106" s="946"/>
      <c r="E106" s="946"/>
      <c r="F106" s="946"/>
      <c r="G106" s="946"/>
      <c r="H106" s="946"/>
      <c r="I106" s="947"/>
      <c r="J106" s="166"/>
      <c r="K106" s="966" t="s">
        <v>319</v>
      </c>
      <c r="L106" s="966"/>
      <c r="M106" s="966"/>
      <c r="N106" s="966"/>
      <c r="O106" s="966"/>
      <c r="P106" s="966"/>
      <c r="Q106" s="966"/>
      <c r="R106" s="966"/>
    </row>
    <row r="107" spans="2:18" ht="11.25" customHeight="1">
      <c r="B107" s="945"/>
      <c r="C107" s="946"/>
      <c r="D107" s="946"/>
      <c r="E107" s="946"/>
      <c r="F107" s="946"/>
      <c r="G107" s="946"/>
      <c r="H107" s="946"/>
      <c r="I107" s="947"/>
      <c r="J107" s="1"/>
      <c r="K107" s="966"/>
      <c r="L107" s="966"/>
      <c r="M107" s="966"/>
      <c r="N107" s="966"/>
      <c r="O107" s="966"/>
      <c r="P107" s="966"/>
      <c r="Q107" s="966"/>
      <c r="R107" s="966"/>
    </row>
    <row r="108" spans="2:18" ht="19.5" customHeight="1" thickBot="1">
      <c r="B108" s="948"/>
      <c r="C108" s="949"/>
      <c r="D108" s="949"/>
      <c r="E108" s="949"/>
      <c r="F108" s="949"/>
      <c r="G108" s="949"/>
      <c r="H108" s="949"/>
      <c r="I108" s="950"/>
      <c r="J108" s="1"/>
      <c r="K108" s="966"/>
      <c r="L108" s="966"/>
      <c r="M108" s="966"/>
      <c r="N108" s="966"/>
      <c r="O108" s="966"/>
      <c r="P108" s="966"/>
      <c r="Q108" s="966"/>
      <c r="R108" s="966"/>
    </row>
    <row r="109" spans="11:18" ht="11.25" customHeight="1">
      <c r="K109" s="966"/>
      <c r="L109" s="966"/>
      <c r="M109" s="966"/>
      <c r="N109" s="966"/>
      <c r="O109" s="966"/>
      <c r="P109" s="966"/>
      <c r="Q109" s="966"/>
      <c r="R109" s="966"/>
    </row>
    <row r="116" spans="3:13" ht="13.5">
      <c r="C116" s="151"/>
      <c r="D116" s="151"/>
      <c r="E116" s="151"/>
      <c r="F116" s="151"/>
      <c r="G116" s="151"/>
      <c r="J116" s="151"/>
      <c r="K116" s="151"/>
      <c r="L116" s="151"/>
      <c r="M116" s="151"/>
    </row>
    <row r="117" spans="3:13" ht="13.5" customHeight="1">
      <c r="C117" s="151"/>
      <c r="D117" s="151"/>
      <c r="E117" s="151"/>
      <c r="F117" s="151"/>
      <c r="G117" s="151"/>
      <c r="J117" s="151"/>
      <c r="K117" s="151"/>
      <c r="L117" s="151"/>
      <c r="M117" s="151"/>
    </row>
    <row r="118" spans="3:13" ht="13.5" customHeight="1">
      <c r="C118" s="151"/>
      <c r="D118" s="151"/>
      <c r="E118" s="151"/>
      <c r="F118" s="151"/>
      <c r="G118" s="151"/>
      <c r="J118" s="151"/>
      <c r="K118" s="151"/>
      <c r="L118" s="151"/>
      <c r="M118" s="151"/>
    </row>
    <row r="119" spans="3:13" ht="13.5" customHeight="1">
      <c r="C119" s="151"/>
      <c r="D119" s="151"/>
      <c r="E119" s="151"/>
      <c r="F119" s="151"/>
      <c r="G119" s="151"/>
      <c r="J119" s="151"/>
      <c r="K119" s="151"/>
      <c r="L119" s="151"/>
      <c r="M119" s="151"/>
    </row>
    <row r="120" spans="3:13" ht="13.5" customHeight="1">
      <c r="C120" s="151"/>
      <c r="D120" s="151"/>
      <c r="E120" s="151"/>
      <c r="F120" s="151"/>
      <c r="G120" s="151"/>
      <c r="J120" s="151"/>
      <c r="K120" s="151"/>
      <c r="L120" s="151"/>
      <c r="M120" s="151"/>
    </row>
    <row r="121" spans="3:13" ht="13.5" customHeight="1">
      <c r="C121" s="151"/>
      <c r="D121" s="151"/>
      <c r="E121" s="151"/>
      <c r="F121" s="151"/>
      <c r="G121" s="151"/>
      <c r="J121" s="151"/>
      <c r="K121" s="151"/>
      <c r="L121" s="151"/>
      <c r="M121" s="151"/>
    </row>
    <row r="122" spans="3:13" ht="14.25" customHeight="1">
      <c r="C122" s="151"/>
      <c r="D122" s="151"/>
      <c r="E122" s="151"/>
      <c r="F122" s="151"/>
      <c r="G122" s="151"/>
      <c r="J122" s="151"/>
      <c r="K122" s="151"/>
      <c r="L122" s="151"/>
      <c r="M122" s="151"/>
    </row>
  </sheetData>
  <sheetProtection/>
  <mergeCells count="330">
    <mergeCell ref="A1:B1"/>
    <mergeCell ref="G1:L1"/>
    <mergeCell ref="A3:L3"/>
    <mergeCell ref="A5:D7"/>
    <mergeCell ref="E5:F7"/>
    <mergeCell ref="K5:K7"/>
    <mergeCell ref="P5:R6"/>
    <mergeCell ref="G6:H6"/>
    <mergeCell ref="I6:J6"/>
    <mergeCell ref="L6:L7"/>
    <mergeCell ref="G7:H7"/>
    <mergeCell ref="I7:J7"/>
    <mergeCell ref="E13:F13"/>
    <mergeCell ref="I17:J17"/>
    <mergeCell ref="M5:O5"/>
    <mergeCell ref="K8:K11"/>
    <mergeCell ref="L8:L11"/>
    <mergeCell ref="E9:F12"/>
    <mergeCell ref="I8:J11"/>
    <mergeCell ref="K18:K21"/>
    <mergeCell ref="L18:L21"/>
    <mergeCell ref="E19:F22"/>
    <mergeCell ref="I12:J12"/>
    <mergeCell ref="G13:H16"/>
    <mergeCell ref="I13:J16"/>
    <mergeCell ref="I22:J22"/>
    <mergeCell ref="K13:K16"/>
    <mergeCell ref="L13:L16"/>
    <mergeCell ref="E14:F17"/>
    <mergeCell ref="E23:F23"/>
    <mergeCell ref="G23:H26"/>
    <mergeCell ref="I23:J26"/>
    <mergeCell ref="E18:F18"/>
    <mergeCell ref="G18:H21"/>
    <mergeCell ref="I18:J21"/>
    <mergeCell ref="A8:A22"/>
    <mergeCell ref="E8:F8"/>
    <mergeCell ref="G8:H12"/>
    <mergeCell ref="B15:D15"/>
    <mergeCell ref="B16:D16"/>
    <mergeCell ref="B17:D17"/>
    <mergeCell ref="G17:H17"/>
    <mergeCell ref="B22:D22"/>
    <mergeCell ref="G22:H22"/>
    <mergeCell ref="B12:D12"/>
    <mergeCell ref="B29:D30"/>
    <mergeCell ref="F29:I30"/>
    <mergeCell ref="K23:K26"/>
    <mergeCell ref="L23:L26"/>
    <mergeCell ref="E24:F27"/>
    <mergeCell ref="G27:H27"/>
    <mergeCell ref="I27:J27"/>
    <mergeCell ref="K29:L29"/>
    <mergeCell ref="L28:O28"/>
    <mergeCell ref="A23:D27"/>
    <mergeCell ref="M29:O29"/>
    <mergeCell ref="P29:R29"/>
    <mergeCell ref="K30:L30"/>
    <mergeCell ref="M30:O30"/>
    <mergeCell ref="P30:R30"/>
    <mergeCell ref="B31:B32"/>
    <mergeCell ref="C31:C32"/>
    <mergeCell ref="D31:D32"/>
    <mergeCell ref="F31:G31"/>
    <mergeCell ref="H31:I31"/>
    <mergeCell ref="K31:L31"/>
    <mergeCell ref="M31:O31"/>
    <mergeCell ref="P31:R31"/>
    <mergeCell ref="F32:G32"/>
    <mergeCell ref="H32:I32"/>
    <mergeCell ref="K32:L32"/>
    <mergeCell ref="M32:O32"/>
    <mergeCell ref="P32:R32"/>
    <mergeCell ref="B33:B34"/>
    <mergeCell ref="C33:C34"/>
    <mergeCell ref="D33:D34"/>
    <mergeCell ref="F33:G33"/>
    <mergeCell ref="H33:I33"/>
    <mergeCell ref="K33:L33"/>
    <mergeCell ref="M33:O33"/>
    <mergeCell ref="P33:R33"/>
    <mergeCell ref="F34:I35"/>
    <mergeCell ref="K34:L34"/>
    <mergeCell ref="M34:O34"/>
    <mergeCell ref="P34:R34"/>
    <mergeCell ref="B35:B36"/>
    <mergeCell ref="C35:C36"/>
    <mergeCell ref="D35:D36"/>
    <mergeCell ref="P35:R35"/>
    <mergeCell ref="B37:B38"/>
    <mergeCell ref="C37:C38"/>
    <mergeCell ref="D37:D38"/>
    <mergeCell ref="F37:I37"/>
    <mergeCell ref="K37:L37"/>
    <mergeCell ref="M37:O37"/>
    <mergeCell ref="P37:R37"/>
    <mergeCell ref="F38:G38"/>
    <mergeCell ref="H38:I38"/>
    <mergeCell ref="K38:L38"/>
    <mergeCell ref="M38:O38"/>
    <mergeCell ref="P38:R38"/>
    <mergeCell ref="B39:B40"/>
    <mergeCell ref="C39:C40"/>
    <mergeCell ref="D39:D40"/>
    <mergeCell ref="F39:G39"/>
    <mergeCell ref="H39:I39"/>
    <mergeCell ref="K39:L39"/>
    <mergeCell ref="M39:O39"/>
    <mergeCell ref="P39:R39"/>
    <mergeCell ref="F40:G40"/>
    <mergeCell ref="H40:I40"/>
    <mergeCell ref="K40:L40"/>
    <mergeCell ref="M40:O40"/>
    <mergeCell ref="P40:R40"/>
    <mergeCell ref="B41:B42"/>
    <mergeCell ref="C41:C42"/>
    <mergeCell ref="D41:D42"/>
    <mergeCell ref="F41:G42"/>
    <mergeCell ref="H41:I42"/>
    <mergeCell ref="K41:O41"/>
    <mergeCell ref="P41:R41"/>
    <mergeCell ref="K42:O42"/>
    <mergeCell ref="P42:R42"/>
    <mergeCell ref="K43:L43"/>
    <mergeCell ref="M43:O43"/>
    <mergeCell ref="P43:R43"/>
    <mergeCell ref="K44:L44"/>
    <mergeCell ref="M44:O44"/>
    <mergeCell ref="P44:R44"/>
    <mergeCell ref="B45:I45"/>
    <mergeCell ref="K45:M45"/>
    <mergeCell ref="N45:O45"/>
    <mergeCell ref="P45:R45"/>
    <mergeCell ref="B46:I49"/>
    <mergeCell ref="K46:M46"/>
    <mergeCell ref="N46:O46"/>
    <mergeCell ref="P46:R46"/>
    <mergeCell ref="K47:R50"/>
    <mergeCell ref="I53:J56"/>
    <mergeCell ref="K53:K56"/>
    <mergeCell ref="G52:H52"/>
    <mergeCell ref="I52:J52"/>
    <mergeCell ref="B59:D60"/>
    <mergeCell ref="K59:L59"/>
    <mergeCell ref="M59:O59"/>
    <mergeCell ref="P59:R59"/>
    <mergeCell ref="B61:B62"/>
    <mergeCell ref="C61:C62"/>
    <mergeCell ref="D61:D62"/>
    <mergeCell ref="P62:R62"/>
    <mergeCell ref="P61:R61"/>
    <mergeCell ref="F59:I60"/>
    <mergeCell ref="K60:L60"/>
    <mergeCell ref="M68:O68"/>
    <mergeCell ref="H62:I62"/>
    <mergeCell ref="K62:L62"/>
    <mergeCell ref="P68:R68"/>
    <mergeCell ref="P63:R63"/>
    <mergeCell ref="M62:O62"/>
    <mergeCell ref="B63:B64"/>
    <mergeCell ref="M60:O60"/>
    <mergeCell ref="P60:R60"/>
    <mergeCell ref="F61:G61"/>
    <mergeCell ref="H61:I61"/>
    <mergeCell ref="K61:L61"/>
    <mergeCell ref="M61:O61"/>
    <mergeCell ref="F62:G62"/>
    <mergeCell ref="K63:L63"/>
    <mergeCell ref="M63:O63"/>
    <mergeCell ref="G57:H57"/>
    <mergeCell ref="I57:J57"/>
    <mergeCell ref="G53:H56"/>
    <mergeCell ref="L53:L56"/>
    <mergeCell ref="M64:O64"/>
    <mergeCell ref="P64:R64"/>
    <mergeCell ref="F63:G63"/>
    <mergeCell ref="H63:I63"/>
    <mergeCell ref="F64:I65"/>
    <mergeCell ref="K64:L64"/>
    <mergeCell ref="C69:C70"/>
    <mergeCell ref="D69:D70"/>
    <mergeCell ref="F70:G70"/>
    <mergeCell ref="M69:O69"/>
    <mergeCell ref="F69:G69"/>
    <mergeCell ref="H69:I69"/>
    <mergeCell ref="K69:L69"/>
    <mergeCell ref="P70:R70"/>
    <mergeCell ref="K71:O71"/>
    <mergeCell ref="P71:R71"/>
    <mergeCell ref="P69:R69"/>
    <mergeCell ref="F68:G68"/>
    <mergeCell ref="H68:I68"/>
    <mergeCell ref="P75:R75"/>
    <mergeCell ref="K75:M75"/>
    <mergeCell ref="N75:O75"/>
    <mergeCell ref="P74:R74"/>
    <mergeCell ref="K74:L74"/>
    <mergeCell ref="M74:O74"/>
    <mergeCell ref="L58:O58"/>
    <mergeCell ref="H70:I70"/>
    <mergeCell ref="K70:L70"/>
    <mergeCell ref="M70:O70"/>
    <mergeCell ref="M73:O73"/>
    <mergeCell ref="P73:R73"/>
    <mergeCell ref="P72:R72"/>
    <mergeCell ref="K73:L73"/>
    <mergeCell ref="K68:L68"/>
    <mergeCell ref="K67:L67"/>
    <mergeCell ref="B65:B66"/>
    <mergeCell ref="C65:C66"/>
    <mergeCell ref="D65:D66"/>
    <mergeCell ref="P65:R65"/>
    <mergeCell ref="B67:B68"/>
    <mergeCell ref="C67:C68"/>
    <mergeCell ref="D67:D68"/>
    <mergeCell ref="F67:I67"/>
    <mergeCell ref="M67:O67"/>
    <mergeCell ref="P67:R67"/>
    <mergeCell ref="B69:B70"/>
    <mergeCell ref="B75:I75"/>
    <mergeCell ref="B76:I79"/>
    <mergeCell ref="K76:M76"/>
    <mergeCell ref="N76:O76"/>
    <mergeCell ref="B71:B72"/>
    <mergeCell ref="C71:C72"/>
    <mergeCell ref="D71:D72"/>
    <mergeCell ref="F71:G72"/>
    <mergeCell ref="H71:I72"/>
    <mergeCell ref="P76:R76"/>
    <mergeCell ref="K77:R80"/>
    <mergeCell ref="I81:J81"/>
    <mergeCell ref="F88:I89"/>
    <mergeCell ref="K88:L88"/>
    <mergeCell ref="M88:O88"/>
    <mergeCell ref="P88:R88"/>
    <mergeCell ref="G82:H85"/>
    <mergeCell ref="I82:J85"/>
    <mergeCell ref="K89:L89"/>
    <mergeCell ref="M89:O89"/>
    <mergeCell ref="P89:R89"/>
    <mergeCell ref="F90:G90"/>
    <mergeCell ref="H90:I90"/>
    <mergeCell ref="K90:L90"/>
    <mergeCell ref="M90:O90"/>
    <mergeCell ref="P90:R90"/>
    <mergeCell ref="F91:G91"/>
    <mergeCell ref="H91:I91"/>
    <mergeCell ref="K91:L91"/>
    <mergeCell ref="M91:O91"/>
    <mergeCell ref="P91:R91"/>
    <mergeCell ref="B92:B93"/>
    <mergeCell ref="C92:C93"/>
    <mergeCell ref="D92:D93"/>
    <mergeCell ref="F92:G92"/>
    <mergeCell ref="H92:I92"/>
    <mergeCell ref="K92:L92"/>
    <mergeCell ref="M92:O92"/>
    <mergeCell ref="P92:R92"/>
    <mergeCell ref="F93:I94"/>
    <mergeCell ref="K93:L93"/>
    <mergeCell ref="M93:O93"/>
    <mergeCell ref="P93:R93"/>
    <mergeCell ref="B94:B95"/>
    <mergeCell ref="C94:C95"/>
    <mergeCell ref="D94:D95"/>
    <mergeCell ref="P94:R94"/>
    <mergeCell ref="B96:B97"/>
    <mergeCell ref="C96:C97"/>
    <mergeCell ref="D96:D97"/>
    <mergeCell ref="F96:I96"/>
    <mergeCell ref="K96:L96"/>
    <mergeCell ref="M96:O96"/>
    <mergeCell ref="P96:R96"/>
    <mergeCell ref="F97:G97"/>
    <mergeCell ref="H97:I97"/>
    <mergeCell ref="K97:L97"/>
    <mergeCell ref="M97:O97"/>
    <mergeCell ref="P97:R97"/>
    <mergeCell ref="B98:B99"/>
    <mergeCell ref="C98:C99"/>
    <mergeCell ref="D98:D99"/>
    <mergeCell ref="F98:G98"/>
    <mergeCell ref="H98:I98"/>
    <mergeCell ref="K98:L98"/>
    <mergeCell ref="F100:G101"/>
    <mergeCell ref="H100:I101"/>
    <mergeCell ref="K100:O100"/>
    <mergeCell ref="M98:O98"/>
    <mergeCell ref="P98:R98"/>
    <mergeCell ref="F99:G99"/>
    <mergeCell ref="H99:I99"/>
    <mergeCell ref="K99:L99"/>
    <mergeCell ref="M99:O99"/>
    <mergeCell ref="P99:R99"/>
    <mergeCell ref="P100:R100"/>
    <mergeCell ref="K101:O101"/>
    <mergeCell ref="P101:R101"/>
    <mergeCell ref="K102:L102"/>
    <mergeCell ref="M102:O102"/>
    <mergeCell ref="P102:R102"/>
    <mergeCell ref="N105:O105"/>
    <mergeCell ref="P105:R105"/>
    <mergeCell ref="K106:R109"/>
    <mergeCell ref="L87:O87"/>
    <mergeCell ref="K103:L103"/>
    <mergeCell ref="M103:O103"/>
    <mergeCell ref="P103:R103"/>
    <mergeCell ref="K104:M104"/>
    <mergeCell ref="N104:O104"/>
    <mergeCell ref="P104:R104"/>
    <mergeCell ref="B88:D89"/>
    <mergeCell ref="D90:D91"/>
    <mergeCell ref="C90:C91"/>
    <mergeCell ref="B90:B91"/>
    <mergeCell ref="B105:I108"/>
    <mergeCell ref="K105:M105"/>
    <mergeCell ref="B104:I104"/>
    <mergeCell ref="B100:B101"/>
    <mergeCell ref="C100:C101"/>
    <mergeCell ref="D100:D101"/>
    <mergeCell ref="G81:H81"/>
    <mergeCell ref="G86:H86"/>
    <mergeCell ref="L82:L85"/>
    <mergeCell ref="K82:K85"/>
    <mergeCell ref="I86:J86"/>
    <mergeCell ref="C53:D55"/>
    <mergeCell ref="C82:D84"/>
    <mergeCell ref="K72:O72"/>
    <mergeCell ref="C63:C64"/>
    <mergeCell ref="D63:D64"/>
  </mergeCells>
  <printOptions/>
  <pageMargins left="0.5905511811023623" right="0" top="0.3937007874015748" bottom="0" header="0.11811023622047245"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FF0000"/>
  </sheetPr>
  <dimension ref="A1:R51"/>
  <sheetViews>
    <sheetView zoomScale="85" zoomScaleNormal="85" zoomScalePageLayoutView="0" workbookViewId="0" topLeftCell="A13">
      <selection activeCell="F54" sqref="F54"/>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316</v>
      </c>
      <c r="H1" s="1158"/>
      <c r="I1" s="1158"/>
      <c r="J1" s="1158"/>
      <c r="K1" s="1158"/>
      <c r="L1" s="1158"/>
      <c r="M1" s="205"/>
      <c r="N1" s="205"/>
      <c r="O1" s="205"/>
      <c r="P1" s="205"/>
      <c r="Q1" s="1172" t="s">
        <v>317</v>
      </c>
      <c r="R1" s="1172"/>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284</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41">
        <v>1</v>
      </c>
      <c r="N8" s="242">
        <v>24660</v>
      </c>
      <c r="O8" s="242">
        <v>22260</v>
      </c>
      <c r="P8" s="243">
        <v>1</v>
      </c>
      <c r="Q8" s="244">
        <f>K8+L8+N8</f>
        <v>45660</v>
      </c>
      <c r="R8" s="245">
        <f>I8+K8+L8+O8</f>
        <v>57960</v>
      </c>
    </row>
    <row r="9" spans="1:18" ht="14.25">
      <c r="A9" s="1174"/>
      <c r="B9" s="99"/>
      <c r="C9" s="100"/>
      <c r="D9" s="101"/>
      <c r="E9" s="1106" t="s">
        <v>12</v>
      </c>
      <c r="F9" s="1144"/>
      <c r="G9" s="894"/>
      <c r="H9" s="895"/>
      <c r="I9" s="595"/>
      <c r="J9" s="596"/>
      <c r="K9" s="619"/>
      <c r="L9" s="1104"/>
      <c r="M9" s="133">
        <v>2</v>
      </c>
      <c r="N9" s="246">
        <v>26880</v>
      </c>
      <c r="O9" s="247">
        <v>24420</v>
      </c>
      <c r="P9" s="133">
        <v>2</v>
      </c>
      <c r="Q9" s="248">
        <f>K8+L8+N9</f>
        <v>47880</v>
      </c>
      <c r="R9" s="246">
        <f>I8+K8+L8+O9</f>
        <v>60120</v>
      </c>
    </row>
    <row r="10" spans="1:18" ht="14.25">
      <c r="A10" s="1174"/>
      <c r="B10" s="102" t="s">
        <v>3</v>
      </c>
      <c r="C10" s="101"/>
      <c r="D10" s="101"/>
      <c r="E10" s="1108"/>
      <c r="F10" s="1145"/>
      <c r="G10" s="894"/>
      <c r="H10" s="895"/>
      <c r="I10" s="595"/>
      <c r="J10" s="596"/>
      <c r="K10" s="619"/>
      <c r="L10" s="1104"/>
      <c r="M10" s="133">
        <v>3</v>
      </c>
      <c r="N10" s="246">
        <v>28770</v>
      </c>
      <c r="O10" s="246">
        <v>26280</v>
      </c>
      <c r="P10" s="133">
        <v>3</v>
      </c>
      <c r="Q10" s="246">
        <f>K8+L8+N10</f>
        <v>49770</v>
      </c>
      <c r="R10" s="246">
        <f>I8+K8+L8+O10</f>
        <v>61980</v>
      </c>
    </row>
    <row r="11" spans="1:18" ht="14.25">
      <c r="A11" s="1174"/>
      <c r="B11" s="102"/>
      <c r="C11" s="101"/>
      <c r="D11" s="101"/>
      <c r="E11" s="1108"/>
      <c r="F11" s="1145"/>
      <c r="G11" s="894"/>
      <c r="H11" s="895"/>
      <c r="I11" s="595"/>
      <c r="J11" s="596"/>
      <c r="K11" s="619"/>
      <c r="L11" s="1105"/>
      <c r="M11" s="133">
        <v>4</v>
      </c>
      <c r="N11" s="246">
        <v>30450</v>
      </c>
      <c r="O11" s="246">
        <v>27960</v>
      </c>
      <c r="P11" s="133">
        <v>4</v>
      </c>
      <c r="Q11" s="249">
        <f>K8+L8+N11</f>
        <v>51450</v>
      </c>
      <c r="R11" s="246">
        <f>I8+K8+L8+O11</f>
        <v>63660</v>
      </c>
    </row>
    <row r="12" spans="1:18" ht="15" thickBot="1">
      <c r="A12" s="1174"/>
      <c r="B12" s="1175" t="s">
        <v>202</v>
      </c>
      <c r="C12" s="1176"/>
      <c r="D12" s="1177"/>
      <c r="E12" s="1110"/>
      <c r="F12" s="1146"/>
      <c r="G12" s="894"/>
      <c r="H12" s="895"/>
      <c r="I12" s="888" t="s">
        <v>54</v>
      </c>
      <c r="J12" s="889"/>
      <c r="K12" s="66" t="s">
        <v>57</v>
      </c>
      <c r="L12" s="90" t="s">
        <v>61</v>
      </c>
      <c r="M12" s="250">
        <v>5</v>
      </c>
      <c r="N12" s="248">
        <v>32100</v>
      </c>
      <c r="O12" s="248">
        <v>29640</v>
      </c>
      <c r="P12" s="250">
        <v>5</v>
      </c>
      <c r="Q12" s="251">
        <f>K8+L8+N12</f>
        <v>53100</v>
      </c>
      <c r="R12" s="248">
        <f>I8+K8+L8+O12</f>
        <v>65340</v>
      </c>
    </row>
    <row r="13" spans="1:18" ht="14.25">
      <c r="A13" s="1174"/>
      <c r="B13" s="261" t="s">
        <v>4</v>
      </c>
      <c r="C13" s="262"/>
      <c r="D13" s="263"/>
      <c r="E13" s="744" t="s">
        <v>11</v>
      </c>
      <c r="F13" s="745"/>
      <c r="G13" s="1134">
        <v>11100</v>
      </c>
      <c r="H13" s="1135"/>
      <c r="I13" s="1134">
        <v>14700</v>
      </c>
      <c r="J13" s="1135"/>
      <c r="K13" s="1138">
        <v>11700</v>
      </c>
      <c r="L13" s="1103">
        <v>12000</v>
      </c>
      <c r="M13" s="243">
        <v>1</v>
      </c>
      <c r="N13" s="242">
        <v>24660</v>
      </c>
      <c r="O13" s="242">
        <v>22260</v>
      </c>
      <c r="P13" s="243">
        <v>1</v>
      </c>
      <c r="Q13" s="245">
        <f>SUM(G13+K13+L13+N13)</f>
        <v>59460</v>
      </c>
      <c r="R13" s="245">
        <f>I13+K13+L13+O13</f>
        <v>60660</v>
      </c>
    </row>
    <row r="14" spans="1:18" ht="14.25">
      <c r="A14" s="1174"/>
      <c r="B14" s="264" t="s">
        <v>5</v>
      </c>
      <c r="C14" s="265"/>
      <c r="D14" s="266"/>
      <c r="E14" s="1106" t="s">
        <v>13</v>
      </c>
      <c r="F14" s="1107"/>
      <c r="G14" s="595"/>
      <c r="H14" s="596"/>
      <c r="I14" s="595"/>
      <c r="J14" s="596"/>
      <c r="K14" s="619"/>
      <c r="L14" s="1104"/>
      <c r="M14" s="133">
        <v>2</v>
      </c>
      <c r="N14" s="246">
        <v>26880</v>
      </c>
      <c r="O14" s="247">
        <v>24420</v>
      </c>
      <c r="P14" s="133">
        <v>2</v>
      </c>
      <c r="Q14" s="246">
        <f>SUM(G13+K13+L13+N14)</f>
        <v>61680</v>
      </c>
      <c r="R14" s="246">
        <f>I13+K13+L13+O14</f>
        <v>62820</v>
      </c>
    </row>
    <row r="15" spans="1:18" ht="14.25">
      <c r="A15" s="1174"/>
      <c r="B15" s="1178"/>
      <c r="C15" s="1179"/>
      <c r="D15" s="1180"/>
      <c r="E15" s="1108"/>
      <c r="F15" s="1109"/>
      <c r="G15" s="595"/>
      <c r="H15" s="596"/>
      <c r="I15" s="595"/>
      <c r="J15" s="596"/>
      <c r="K15" s="619"/>
      <c r="L15" s="1104"/>
      <c r="M15" s="133">
        <v>3</v>
      </c>
      <c r="N15" s="246">
        <v>28770</v>
      </c>
      <c r="O15" s="246">
        <v>26280</v>
      </c>
      <c r="P15" s="133">
        <v>3</v>
      </c>
      <c r="Q15" s="246">
        <f>SUM(G13+K13+L13+N15)</f>
        <v>63570</v>
      </c>
      <c r="R15" s="246">
        <f>I13+K13+L13+O15</f>
        <v>64680</v>
      </c>
    </row>
    <row r="16" spans="1:18" ht="14.25">
      <c r="A16" s="1174"/>
      <c r="B16" s="1181"/>
      <c r="C16" s="1182"/>
      <c r="D16" s="1183"/>
      <c r="E16" s="1108"/>
      <c r="F16" s="1109"/>
      <c r="G16" s="595"/>
      <c r="H16" s="596"/>
      <c r="I16" s="595"/>
      <c r="J16" s="596"/>
      <c r="K16" s="619"/>
      <c r="L16" s="1105"/>
      <c r="M16" s="133">
        <v>4</v>
      </c>
      <c r="N16" s="246">
        <v>30450</v>
      </c>
      <c r="O16" s="246">
        <v>27960</v>
      </c>
      <c r="P16" s="133">
        <v>4</v>
      </c>
      <c r="Q16" s="246">
        <f>SUM(G13+K13+L13+N16)</f>
        <v>65250</v>
      </c>
      <c r="R16" s="246">
        <f>I13+K13+L13+O16</f>
        <v>66360</v>
      </c>
    </row>
    <row r="17" spans="1:18" ht="15" thickBot="1">
      <c r="A17" s="1174"/>
      <c r="B17" s="1184" t="s">
        <v>204</v>
      </c>
      <c r="C17" s="1185"/>
      <c r="D17" s="1186"/>
      <c r="E17" s="1110"/>
      <c r="F17" s="1111"/>
      <c r="G17" s="926" t="s">
        <v>138</v>
      </c>
      <c r="H17" s="924"/>
      <c r="I17" s="926" t="s">
        <v>54</v>
      </c>
      <c r="J17" s="924"/>
      <c r="K17" s="91" t="s">
        <v>58</v>
      </c>
      <c r="L17" s="92" t="s">
        <v>61</v>
      </c>
      <c r="M17" s="252">
        <v>5</v>
      </c>
      <c r="N17" s="248">
        <v>32100</v>
      </c>
      <c r="O17" s="248">
        <v>29640</v>
      </c>
      <c r="P17" s="252">
        <v>5</v>
      </c>
      <c r="Q17" s="251">
        <f>SUM(G13+K13+L13+N17)</f>
        <v>66900</v>
      </c>
      <c r="R17" s="251">
        <f>I13+K13+L13+O17</f>
        <v>68040</v>
      </c>
    </row>
    <row r="18" spans="1:18" ht="14.25">
      <c r="A18" s="1174"/>
      <c r="B18" s="264" t="s">
        <v>6</v>
      </c>
      <c r="C18" s="265"/>
      <c r="D18" s="265"/>
      <c r="E18" s="1136" t="s">
        <v>11</v>
      </c>
      <c r="F18" s="1137"/>
      <c r="G18" s="595" t="s">
        <v>203</v>
      </c>
      <c r="H18" s="596"/>
      <c r="I18" s="595">
        <v>39300</v>
      </c>
      <c r="J18" s="596"/>
      <c r="K18" s="619">
        <v>19500</v>
      </c>
      <c r="L18" s="1104">
        <v>12000</v>
      </c>
      <c r="M18" s="241">
        <v>1</v>
      </c>
      <c r="N18" s="242">
        <v>24660</v>
      </c>
      <c r="O18" s="242">
        <v>22260</v>
      </c>
      <c r="P18" s="241">
        <v>1</v>
      </c>
      <c r="Q18" s="245">
        <v>67260</v>
      </c>
      <c r="R18" s="249">
        <f>I18+K18+L18+O18</f>
        <v>93060</v>
      </c>
    </row>
    <row r="19" spans="1:18" ht="14.25">
      <c r="A19" s="1174"/>
      <c r="B19" s="264" t="s">
        <v>137</v>
      </c>
      <c r="C19" s="265"/>
      <c r="D19" s="265"/>
      <c r="E19" s="1106" t="s">
        <v>14</v>
      </c>
      <c r="F19" s="1107"/>
      <c r="G19" s="595"/>
      <c r="H19" s="596"/>
      <c r="I19" s="595"/>
      <c r="J19" s="596"/>
      <c r="K19" s="619"/>
      <c r="L19" s="1104"/>
      <c r="M19" s="133">
        <v>2</v>
      </c>
      <c r="N19" s="246">
        <v>26880</v>
      </c>
      <c r="O19" s="247">
        <v>24420</v>
      </c>
      <c r="P19" s="133">
        <v>2</v>
      </c>
      <c r="Q19" s="246">
        <v>69480</v>
      </c>
      <c r="R19" s="246">
        <f>I18+K18+L18+O19</f>
        <v>95220</v>
      </c>
    </row>
    <row r="20" spans="1:18" ht="14.25">
      <c r="A20" s="1174"/>
      <c r="B20" s="264" t="s">
        <v>8</v>
      </c>
      <c r="C20" s="265"/>
      <c r="D20" s="265"/>
      <c r="E20" s="1108"/>
      <c r="F20" s="1109"/>
      <c r="G20" s="595"/>
      <c r="H20" s="596"/>
      <c r="I20" s="595"/>
      <c r="J20" s="596"/>
      <c r="K20" s="619"/>
      <c r="L20" s="1104"/>
      <c r="M20" s="133">
        <v>3</v>
      </c>
      <c r="N20" s="246">
        <v>28770</v>
      </c>
      <c r="O20" s="246">
        <v>26280</v>
      </c>
      <c r="P20" s="133">
        <v>3</v>
      </c>
      <c r="Q20" s="246">
        <v>71370</v>
      </c>
      <c r="R20" s="246">
        <f>I18+K18+L18+O20</f>
        <v>97080</v>
      </c>
    </row>
    <row r="21" spans="1:18" ht="14.25">
      <c r="A21" s="1174"/>
      <c r="B21" s="264"/>
      <c r="C21" s="265"/>
      <c r="D21" s="265"/>
      <c r="E21" s="1108"/>
      <c r="F21" s="1109"/>
      <c r="G21" s="595"/>
      <c r="H21" s="596"/>
      <c r="I21" s="595"/>
      <c r="J21" s="596"/>
      <c r="K21" s="619"/>
      <c r="L21" s="1105"/>
      <c r="M21" s="133">
        <v>4</v>
      </c>
      <c r="N21" s="246">
        <v>30450</v>
      </c>
      <c r="O21" s="246">
        <v>27960</v>
      </c>
      <c r="P21" s="133">
        <v>4</v>
      </c>
      <c r="Q21" s="246">
        <v>73050</v>
      </c>
      <c r="R21" s="246">
        <f>I18+K18+L18+O21</f>
        <v>98760</v>
      </c>
    </row>
    <row r="22" spans="1:18" ht="15" thickBot="1">
      <c r="A22" s="1174"/>
      <c r="B22" s="1184" t="s">
        <v>204</v>
      </c>
      <c r="C22" s="1185"/>
      <c r="D22" s="1186"/>
      <c r="E22" s="1108"/>
      <c r="F22" s="1109"/>
      <c r="G22" s="888" t="s">
        <v>138</v>
      </c>
      <c r="H22" s="889"/>
      <c r="I22" s="888" t="s">
        <v>112</v>
      </c>
      <c r="J22" s="889"/>
      <c r="K22" s="66" t="s">
        <v>59</v>
      </c>
      <c r="L22" s="90" t="s">
        <v>61</v>
      </c>
      <c r="M22" s="250">
        <v>5</v>
      </c>
      <c r="N22" s="248">
        <v>32100</v>
      </c>
      <c r="O22" s="248">
        <v>29640</v>
      </c>
      <c r="P22" s="250">
        <v>5</v>
      </c>
      <c r="Q22" s="251">
        <v>74700</v>
      </c>
      <c r="R22" s="246">
        <f>I18+K18+L18+O22</f>
        <v>100440</v>
      </c>
    </row>
    <row r="23" spans="1:18" ht="14.25">
      <c r="A23" s="1112" t="s">
        <v>9</v>
      </c>
      <c r="B23" s="1113"/>
      <c r="C23" s="1113"/>
      <c r="D23" s="1113"/>
      <c r="E23" s="744" t="s">
        <v>11</v>
      </c>
      <c r="F23" s="745"/>
      <c r="G23" s="1134">
        <v>19200</v>
      </c>
      <c r="H23" s="1135"/>
      <c r="I23" s="1134">
        <v>59400</v>
      </c>
      <c r="J23" s="1135"/>
      <c r="K23" s="1102">
        <v>48000</v>
      </c>
      <c r="L23" s="1103">
        <v>12000</v>
      </c>
      <c r="M23" s="253">
        <v>1</v>
      </c>
      <c r="N23" s="254">
        <f>C34*30</f>
        <v>73980</v>
      </c>
      <c r="O23" s="254">
        <f>D34*30</f>
        <v>66780</v>
      </c>
      <c r="P23" s="253">
        <v>1</v>
      </c>
      <c r="Q23" s="255">
        <f>G23+K23+L23+N23</f>
        <v>153180</v>
      </c>
      <c r="R23" s="255">
        <f>I23+K23+L23+O23</f>
        <v>186180</v>
      </c>
    </row>
    <row r="24" spans="1:18" ht="13.5">
      <c r="A24" s="1114"/>
      <c r="B24" s="1115"/>
      <c r="C24" s="1115"/>
      <c r="D24" s="1115"/>
      <c r="E24" s="1106" t="s">
        <v>15</v>
      </c>
      <c r="F24" s="1107"/>
      <c r="G24" s="595"/>
      <c r="H24" s="596"/>
      <c r="I24" s="595"/>
      <c r="J24" s="596"/>
      <c r="K24" s="750"/>
      <c r="L24" s="1104"/>
      <c r="M24" s="209">
        <v>2</v>
      </c>
      <c r="N24" s="220">
        <f>C36*30</f>
        <v>80640</v>
      </c>
      <c r="O24" s="223">
        <f>D36*30</f>
        <v>73260</v>
      </c>
      <c r="P24" s="209">
        <v>2</v>
      </c>
      <c r="Q24" s="220">
        <f>G23+K23+L23+N24</f>
        <v>159840</v>
      </c>
      <c r="R24" s="220">
        <f>I23+K23+L23+O24</f>
        <v>192660</v>
      </c>
    </row>
    <row r="25" spans="1:18" ht="13.5">
      <c r="A25" s="1114"/>
      <c r="B25" s="1115"/>
      <c r="C25" s="1115"/>
      <c r="D25" s="1115"/>
      <c r="E25" s="1108"/>
      <c r="F25" s="1109"/>
      <c r="G25" s="595"/>
      <c r="H25" s="596"/>
      <c r="I25" s="595"/>
      <c r="J25" s="596"/>
      <c r="K25" s="750"/>
      <c r="L25" s="1104"/>
      <c r="M25" s="256">
        <v>3</v>
      </c>
      <c r="N25" s="257">
        <f>C38*30</f>
        <v>86310</v>
      </c>
      <c r="O25" s="257">
        <f>D38*30</f>
        <v>78840</v>
      </c>
      <c r="P25" s="256">
        <v>3</v>
      </c>
      <c r="Q25" s="257">
        <f>G23+K23+L23+N25</f>
        <v>165510</v>
      </c>
      <c r="R25" s="257">
        <f>I23+K23+L23+O25</f>
        <v>198240</v>
      </c>
    </row>
    <row r="26" spans="1:18" ht="13.5">
      <c r="A26" s="1114"/>
      <c r="B26" s="1115"/>
      <c r="C26" s="1115"/>
      <c r="D26" s="1115"/>
      <c r="E26" s="1108"/>
      <c r="F26" s="1109"/>
      <c r="G26" s="595"/>
      <c r="H26" s="596"/>
      <c r="I26" s="595"/>
      <c r="J26" s="596"/>
      <c r="K26" s="750"/>
      <c r="L26" s="1105"/>
      <c r="M26" s="209">
        <v>4</v>
      </c>
      <c r="N26" s="220">
        <f>C40*30</f>
        <v>91350</v>
      </c>
      <c r="O26" s="220">
        <f>D40*30</f>
        <v>83880</v>
      </c>
      <c r="P26" s="209">
        <v>4</v>
      </c>
      <c r="Q26" s="220">
        <f>G23+K23+L23+N26</f>
        <v>170550</v>
      </c>
      <c r="R26" s="220">
        <f>I23+K23+L23+O26</f>
        <v>203280</v>
      </c>
    </row>
    <row r="27" spans="1:18" ht="15" thickBot="1">
      <c r="A27" s="1116"/>
      <c r="B27" s="1117"/>
      <c r="C27" s="1117"/>
      <c r="D27" s="1117"/>
      <c r="E27" s="1110"/>
      <c r="F27" s="1111"/>
      <c r="G27" s="926" t="s">
        <v>53</v>
      </c>
      <c r="H27" s="924"/>
      <c r="I27" s="926" t="s">
        <v>311</v>
      </c>
      <c r="J27" s="924"/>
      <c r="K27" s="94" t="s">
        <v>313</v>
      </c>
      <c r="L27" s="95" t="s">
        <v>61</v>
      </c>
      <c r="M27" s="258">
        <v>5</v>
      </c>
      <c r="N27" s="259">
        <f>C42*30</f>
        <v>96300</v>
      </c>
      <c r="O27" s="259">
        <f>D42*30</f>
        <v>88920</v>
      </c>
      <c r="P27" s="258">
        <v>5</v>
      </c>
      <c r="Q27" s="260">
        <f>G23+K23+L23+N27</f>
        <v>175500</v>
      </c>
      <c r="R27" s="260">
        <f>I23+K23+L23+O27</f>
        <v>208320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070" t="s">
        <v>285</v>
      </c>
      <c r="L31" s="1071"/>
      <c r="M31" s="1099" t="s">
        <v>289</v>
      </c>
      <c r="N31" s="1100"/>
      <c r="O31" s="1100"/>
      <c r="P31" s="1099" t="s">
        <v>292</v>
      </c>
      <c r="Q31" s="1100"/>
      <c r="R31" s="1101"/>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195</v>
      </c>
      <c r="Q32" s="1024"/>
      <c r="R32" s="1025"/>
    </row>
    <row r="33" spans="2:18" ht="14.25" thickBot="1">
      <c r="B33" s="772"/>
      <c r="C33" s="626"/>
      <c r="D33" s="1063"/>
      <c r="E33" s="105"/>
      <c r="F33" s="772" t="s">
        <v>188</v>
      </c>
      <c r="G33" s="771"/>
      <c r="H33" s="772" t="s">
        <v>188</v>
      </c>
      <c r="I33" s="771"/>
      <c r="J33" s="139"/>
      <c r="K33" s="772" t="s">
        <v>286</v>
      </c>
      <c r="L33" s="771"/>
      <c r="M33" s="1070" t="s">
        <v>290</v>
      </c>
      <c r="N33" s="1072"/>
      <c r="O33" s="1072"/>
      <c r="P33" s="1096" t="s">
        <v>293</v>
      </c>
      <c r="Q33" s="1097"/>
      <c r="R33" s="1098"/>
    </row>
    <row r="34" spans="2:18" ht="14.25" customHeight="1" thickBot="1">
      <c r="B34" s="667">
        <v>1</v>
      </c>
      <c r="C34" s="665">
        <v>2466</v>
      </c>
      <c r="D34" s="1075">
        <v>2226</v>
      </c>
      <c r="E34" s="105"/>
      <c r="F34" s="1009" t="s">
        <v>249</v>
      </c>
      <c r="G34" s="1010"/>
      <c r="H34" s="1009" t="s">
        <v>248</v>
      </c>
      <c r="I34" s="1010"/>
      <c r="J34" s="139"/>
      <c r="K34" s="1094" t="s">
        <v>287</v>
      </c>
      <c r="L34" s="1095"/>
      <c r="M34" s="1004" t="s">
        <v>214</v>
      </c>
      <c r="N34" s="1005"/>
      <c r="O34" s="1005"/>
      <c r="P34" s="1004" t="s">
        <v>245</v>
      </c>
      <c r="Q34" s="1005"/>
      <c r="R34" s="1006"/>
    </row>
    <row r="35" spans="2:18" ht="14.25" customHeight="1" thickBot="1">
      <c r="B35" s="667"/>
      <c r="C35" s="665"/>
      <c r="D35" s="1075"/>
      <c r="E35" s="105"/>
      <c r="F35" s="1092" t="s">
        <v>247</v>
      </c>
      <c r="G35" s="1092"/>
      <c r="H35" s="1092"/>
      <c r="I35" s="1092"/>
      <c r="J35" s="119"/>
      <c r="K35" s="1009" t="s">
        <v>288</v>
      </c>
      <c r="L35" s="1010"/>
      <c r="M35" s="1070" t="s">
        <v>291</v>
      </c>
      <c r="N35" s="1072"/>
      <c r="O35" s="1072"/>
      <c r="P35" s="1070" t="s">
        <v>326</v>
      </c>
      <c r="Q35" s="1072"/>
      <c r="R35" s="1071"/>
    </row>
    <row r="36" spans="2:18" ht="21.75" customHeight="1">
      <c r="B36" s="1041">
        <v>2</v>
      </c>
      <c r="C36" s="665">
        <v>2688</v>
      </c>
      <c r="D36" s="1075">
        <v>2442</v>
      </c>
      <c r="E36" s="105"/>
      <c r="F36" s="1093"/>
      <c r="G36" s="1093"/>
      <c r="H36" s="1093"/>
      <c r="I36" s="1093"/>
      <c r="J36" s="139"/>
      <c r="K36" s="236" t="s">
        <v>235</v>
      </c>
      <c r="L36" s="121"/>
      <c r="M36" s="122"/>
      <c r="N36" s="117"/>
      <c r="O36" s="122"/>
      <c r="P36" s="998"/>
      <c r="Q36" s="998"/>
      <c r="R36" s="998"/>
    </row>
    <row r="37" spans="2:18" ht="11.25" customHeight="1" thickBot="1">
      <c r="B37" s="1041"/>
      <c r="C37" s="665"/>
      <c r="D37" s="1075"/>
      <c r="E37" s="105"/>
      <c r="F37" s="212"/>
      <c r="G37" s="212"/>
      <c r="H37" s="166"/>
      <c r="I37" s="119"/>
      <c r="J37" s="119"/>
      <c r="K37" s="237" t="s">
        <v>218</v>
      </c>
      <c r="L37" s="238"/>
      <c r="M37" s="238"/>
      <c r="N37" s="238"/>
      <c r="O37" s="214"/>
      <c r="P37" s="214"/>
      <c r="Q37" s="214"/>
      <c r="R37" s="214"/>
    </row>
    <row r="38" spans="2:18" ht="14.25" thickBot="1">
      <c r="B38" s="1041">
        <v>3</v>
      </c>
      <c r="C38" s="665">
        <v>2877</v>
      </c>
      <c r="D38" s="1075">
        <v>2628</v>
      </c>
      <c r="E38" s="105"/>
      <c r="F38" s="1089" t="s">
        <v>149</v>
      </c>
      <c r="G38" s="1090"/>
      <c r="H38" s="1090"/>
      <c r="I38" s="1091"/>
      <c r="J38" s="119"/>
      <c r="K38" s="968" t="s">
        <v>117</v>
      </c>
      <c r="L38" s="970"/>
      <c r="M38" s="968" t="s">
        <v>161</v>
      </c>
      <c r="N38" s="969"/>
      <c r="O38" s="970"/>
      <c r="P38" s="968" t="s">
        <v>128</v>
      </c>
      <c r="Q38" s="969"/>
      <c r="R38" s="970"/>
    </row>
    <row r="39" spans="2:18" ht="14.25" thickBot="1">
      <c r="B39" s="1041"/>
      <c r="C39" s="665"/>
      <c r="D39" s="1075"/>
      <c r="E39" s="105"/>
      <c r="F39" s="1085" t="s">
        <v>150</v>
      </c>
      <c r="G39" s="1081"/>
      <c r="H39" s="1081" t="s">
        <v>250</v>
      </c>
      <c r="I39" s="1082"/>
      <c r="J39" s="166"/>
      <c r="K39" s="1070" t="s">
        <v>322</v>
      </c>
      <c r="L39" s="1071"/>
      <c r="M39" s="1070" t="s">
        <v>300</v>
      </c>
      <c r="N39" s="1072"/>
      <c r="O39" s="1071"/>
      <c r="P39" s="1086" t="s">
        <v>304</v>
      </c>
      <c r="Q39" s="1087"/>
      <c r="R39" s="1088"/>
    </row>
    <row r="40" spans="2:18" ht="14.25" thickBot="1">
      <c r="B40" s="1041">
        <v>4</v>
      </c>
      <c r="C40" s="665">
        <v>3045</v>
      </c>
      <c r="D40" s="1075">
        <v>2796</v>
      </c>
      <c r="E40" s="105"/>
      <c r="F40" s="1085" t="s">
        <v>151</v>
      </c>
      <c r="G40" s="1081"/>
      <c r="H40" s="1081" t="s">
        <v>251</v>
      </c>
      <c r="I40" s="1082"/>
      <c r="J40" s="166"/>
      <c r="K40" s="968" t="s">
        <v>163</v>
      </c>
      <c r="L40" s="970"/>
      <c r="M40" s="968" t="s">
        <v>221</v>
      </c>
      <c r="N40" s="969"/>
      <c r="O40" s="970"/>
      <c r="P40" s="1068" t="s">
        <v>305</v>
      </c>
      <c r="Q40" s="1068"/>
      <c r="R40" s="1069"/>
    </row>
    <row r="41" spans="2:18" ht="14.25" thickBot="1">
      <c r="B41" s="1041"/>
      <c r="C41" s="665"/>
      <c r="D41" s="1075"/>
      <c r="E41" s="105"/>
      <c r="F41" s="1079" t="s">
        <v>152</v>
      </c>
      <c r="G41" s="1080"/>
      <c r="H41" s="1081" t="s">
        <v>252</v>
      </c>
      <c r="I41" s="1082"/>
      <c r="J41" s="166"/>
      <c r="K41" s="1083" t="s">
        <v>296</v>
      </c>
      <c r="L41" s="1084"/>
      <c r="M41" s="1070" t="s">
        <v>301</v>
      </c>
      <c r="N41" s="1072"/>
      <c r="O41" s="1072"/>
      <c r="P41" s="968" t="s">
        <v>225</v>
      </c>
      <c r="Q41" s="969"/>
      <c r="R41" s="970"/>
    </row>
    <row r="42" spans="2:18" ht="13.5">
      <c r="B42" s="1041">
        <v>5</v>
      </c>
      <c r="C42" s="665">
        <v>3210</v>
      </c>
      <c r="D42" s="1075">
        <v>2964</v>
      </c>
      <c r="E42" s="105"/>
      <c r="F42" s="982" t="s">
        <v>153</v>
      </c>
      <c r="G42" s="983"/>
      <c r="H42" s="1077" t="s">
        <v>253</v>
      </c>
      <c r="I42" s="1078"/>
      <c r="J42" s="166"/>
      <c r="K42" s="968" t="s">
        <v>164</v>
      </c>
      <c r="L42" s="969"/>
      <c r="M42" s="969"/>
      <c r="N42" s="969"/>
      <c r="O42" s="970"/>
      <c r="P42" s="1094" t="s">
        <v>306</v>
      </c>
      <c r="Q42" s="1189"/>
      <c r="R42" s="1095"/>
    </row>
    <row r="43" spans="2:18" ht="14.25" thickBot="1">
      <c r="B43" s="1045"/>
      <c r="C43" s="1074"/>
      <c r="D43" s="1076"/>
      <c r="E43" s="105"/>
      <c r="F43" s="976"/>
      <c r="G43" s="977"/>
      <c r="H43" s="980"/>
      <c r="I43" s="981"/>
      <c r="J43" s="166"/>
      <c r="K43" s="1070" t="s">
        <v>297</v>
      </c>
      <c r="L43" s="1072"/>
      <c r="M43" s="1072"/>
      <c r="N43" s="1072"/>
      <c r="O43" s="1071"/>
      <c r="P43" s="1070" t="s">
        <v>327</v>
      </c>
      <c r="Q43" s="1072"/>
      <c r="R43" s="1071"/>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70" t="s">
        <v>298</v>
      </c>
      <c r="L45" s="1071"/>
      <c r="M45" s="1070" t="s">
        <v>302</v>
      </c>
      <c r="N45" s="1072"/>
      <c r="O45" s="1071"/>
      <c r="P45" s="1070" t="s">
        <v>308</v>
      </c>
      <c r="Q45" s="1072"/>
      <c r="R45" s="1071"/>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310</v>
      </c>
      <c r="C47" s="946"/>
      <c r="D47" s="946"/>
      <c r="E47" s="946"/>
      <c r="F47" s="946"/>
      <c r="G47" s="946"/>
      <c r="H47" s="946"/>
      <c r="I47" s="947"/>
      <c r="J47" s="166"/>
      <c r="K47" s="1067" t="s">
        <v>299</v>
      </c>
      <c r="L47" s="1068"/>
      <c r="M47" s="1069"/>
      <c r="N47" s="1070" t="s">
        <v>303</v>
      </c>
      <c r="O47" s="1071"/>
      <c r="P47" s="1070" t="s">
        <v>309</v>
      </c>
      <c r="Q47" s="1072"/>
      <c r="R47" s="1071"/>
    </row>
    <row r="48" spans="2:18" ht="13.5" customHeight="1">
      <c r="B48" s="945"/>
      <c r="C48" s="946"/>
      <c r="D48" s="946"/>
      <c r="E48" s="946"/>
      <c r="F48" s="946"/>
      <c r="G48" s="946"/>
      <c r="H48" s="946"/>
      <c r="I48" s="947"/>
      <c r="J48" s="166"/>
      <c r="K48" s="1190" t="s">
        <v>319</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3">
    <mergeCell ref="B47:I50"/>
    <mergeCell ref="K47:M47"/>
    <mergeCell ref="N47:O47"/>
    <mergeCell ref="P47:R47"/>
    <mergeCell ref="K48:R51"/>
    <mergeCell ref="K45:L45"/>
    <mergeCell ref="M45:O45"/>
    <mergeCell ref="P45:R45"/>
    <mergeCell ref="B46:I46"/>
    <mergeCell ref="K46:M46"/>
    <mergeCell ref="N46:O46"/>
    <mergeCell ref="P46:R46"/>
    <mergeCell ref="P42:R42"/>
    <mergeCell ref="K43:O43"/>
    <mergeCell ref="P43:R43"/>
    <mergeCell ref="K44:L44"/>
    <mergeCell ref="M44:O44"/>
    <mergeCell ref="P44:R44"/>
    <mergeCell ref="B42:B43"/>
    <mergeCell ref="C42:C43"/>
    <mergeCell ref="D42:D43"/>
    <mergeCell ref="F42:G43"/>
    <mergeCell ref="H42:I43"/>
    <mergeCell ref="K42:O42"/>
    <mergeCell ref="M40:O40"/>
    <mergeCell ref="P40:R40"/>
    <mergeCell ref="F41:G41"/>
    <mergeCell ref="H41:I41"/>
    <mergeCell ref="K41:L41"/>
    <mergeCell ref="M41:O41"/>
    <mergeCell ref="P41:R41"/>
    <mergeCell ref="B40:B41"/>
    <mergeCell ref="C40:C41"/>
    <mergeCell ref="D40:D41"/>
    <mergeCell ref="F40:G40"/>
    <mergeCell ref="H40:I40"/>
    <mergeCell ref="K40:L40"/>
    <mergeCell ref="P38:R38"/>
    <mergeCell ref="F39:G39"/>
    <mergeCell ref="H39:I39"/>
    <mergeCell ref="K39:L39"/>
    <mergeCell ref="M39:O39"/>
    <mergeCell ref="P39:R39"/>
    <mergeCell ref="B36:B37"/>
    <mergeCell ref="C36:C37"/>
    <mergeCell ref="D36:D37"/>
    <mergeCell ref="P36:R36"/>
    <mergeCell ref="B38:B39"/>
    <mergeCell ref="C38:C39"/>
    <mergeCell ref="D38:D39"/>
    <mergeCell ref="F38:I38"/>
    <mergeCell ref="K38:L38"/>
    <mergeCell ref="M38:O38"/>
    <mergeCell ref="M34:O34"/>
    <mergeCell ref="P34:R34"/>
    <mergeCell ref="F35:I36"/>
    <mergeCell ref="K35:L35"/>
    <mergeCell ref="M35:O35"/>
    <mergeCell ref="P35:R35"/>
    <mergeCell ref="B34:B35"/>
    <mergeCell ref="C34:C35"/>
    <mergeCell ref="D34:D35"/>
    <mergeCell ref="F34:G34"/>
    <mergeCell ref="H34:I34"/>
    <mergeCell ref="K34:L34"/>
    <mergeCell ref="M32:O32"/>
    <mergeCell ref="P32:R32"/>
    <mergeCell ref="F33:G33"/>
    <mergeCell ref="H33:I33"/>
    <mergeCell ref="K33:L33"/>
    <mergeCell ref="M33:O33"/>
    <mergeCell ref="P33:R33"/>
    <mergeCell ref="B32:B33"/>
    <mergeCell ref="C32:C33"/>
    <mergeCell ref="D32:D33"/>
    <mergeCell ref="F32:G32"/>
    <mergeCell ref="H32:I32"/>
    <mergeCell ref="K32:L32"/>
    <mergeCell ref="K30:L30"/>
    <mergeCell ref="M30:O30"/>
    <mergeCell ref="P30:R30"/>
    <mergeCell ref="K31:L31"/>
    <mergeCell ref="M31:O31"/>
    <mergeCell ref="P31:R31"/>
    <mergeCell ref="B29:D29"/>
    <mergeCell ref="E29:F29"/>
    <mergeCell ref="G29:H29"/>
    <mergeCell ref="I29:J29"/>
    <mergeCell ref="B30:D31"/>
    <mergeCell ref="F30:I31"/>
    <mergeCell ref="K23:K26"/>
    <mergeCell ref="L23:L26"/>
    <mergeCell ref="E24:F27"/>
    <mergeCell ref="G27:H27"/>
    <mergeCell ref="I27:J27"/>
    <mergeCell ref="K28:R29"/>
    <mergeCell ref="B22:D22"/>
    <mergeCell ref="G22:H22"/>
    <mergeCell ref="I22:J22"/>
    <mergeCell ref="A23:D27"/>
    <mergeCell ref="E23:F23"/>
    <mergeCell ref="G23:H26"/>
    <mergeCell ref="I23:J26"/>
    <mergeCell ref="E18:F18"/>
    <mergeCell ref="G18:H21"/>
    <mergeCell ref="I18:J21"/>
    <mergeCell ref="K18:K21"/>
    <mergeCell ref="L18:L21"/>
    <mergeCell ref="E19:F22"/>
    <mergeCell ref="K13:K16"/>
    <mergeCell ref="L13:L16"/>
    <mergeCell ref="E14:F17"/>
    <mergeCell ref="B15:D15"/>
    <mergeCell ref="B16:D16"/>
    <mergeCell ref="B17:D17"/>
    <mergeCell ref="G17:H17"/>
    <mergeCell ref="I17:J17"/>
    <mergeCell ref="E9:F12"/>
    <mergeCell ref="B12:D12"/>
    <mergeCell ref="I12:J12"/>
    <mergeCell ref="E13:F13"/>
    <mergeCell ref="G13:H16"/>
    <mergeCell ref="I13:J16"/>
    <mergeCell ref="I6:J6"/>
    <mergeCell ref="L6:L7"/>
    <mergeCell ref="G7:H7"/>
    <mergeCell ref="I7:J7"/>
    <mergeCell ref="A8:A22"/>
    <mergeCell ref="E8:F8"/>
    <mergeCell ref="G8:H12"/>
    <mergeCell ref="I8:J11"/>
    <mergeCell ref="K8:K11"/>
    <mergeCell ref="L8:L11"/>
    <mergeCell ref="A1:B1"/>
    <mergeCell ref="G1:L1"/>
    <mergeCell ref="Q1:R1"/>
    <mergeCell ref="A3:L3"/>
    <mergeCell ref="A5:D7"/>
    <mergeCell ref="E5:F7"/>
    <mergeCell ref="K5:K7"/>
    <mergeCell ref="M5:O5"/>
    <mergeCell ref="P5:R6"/>
    <mergeCell ref="G6:H6"/>
  </mergeCells>
  <printOptions/>
  <pageMargins left="0.7874015748031497" right="0" top="0" bottom="0" header="0.11811023622047245"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rgb="FFFF0000"/>
  </sheetPr>
  <dimension ref="A1:R51"/>
  <sheetViews>
    <sheetView zoomScale="85" zoomScaleNormal="85" zoomScalePageLayoutView="0" workbookViewId="0" topLeftCell="A13">
      <selection activeCell="A23" sqref="A23:R51"/>
    </sheetView>
  </sheetViews>
  <sheetFormatPr defaultColWidth="9.00390625" defaultRowHeight="13.5"/>
  <cols>
    <col min="1" max="1" width="6.50390625" style="0" customWidth="1"/>
    <col min="2" max="2" width="9.00390625" style="0" customWidth="1"/>
    <col min="3" max="3" width="11.75390625" style="0" customWidth="1"/>
    <col min="4" max="4" width="12.50390625" style="0" customWidth="1"/>
    <col min="5" max="5" width="8.125" style="0" customWidth="1"/>
    <col min="6" max="6" width="7.75390625" style="0" customWidth="1"/>
    <col min="7" max="10" width="7.625" style="0" customWidth="1"/>
    <col min="11" max="11" width="15.125" style="0" customWidth="1"/>
    <col min="12" max="12" width="12.875" style="0" customWidth="1"/>
    <col min="13" max="13" width="3.75390625" style="0" customWidth="1"/>
    <col min="14" max="14" width="11.625" style="0" customWidth="1"/>
    <col min="15" max="15" width="11.375" style="0" customWidth="1"/>
    <col min="16" max="16" width="3.25390625" style="0" customWidth="1"/>
    <col min="17" max="17" width="12.375" style="0" customWidth="1"/>
    <col min="18" max="18" width="12.75390625" style="0" customWidth="1"/>
  </cols>
  <sheetData>
    <row r="1" spans="1:18" ht="34.5" customHeight="1">
      <c r="A1" s="1157" t="s">
        <v>148</v>
      </c>
      <c r="B1" s="1157"/>
      <c r="C1" s="205"/>
      <c r="D1" s="205"/>
      <c r="E1" s="205"/>
      <c r="F1" s="205"/>
      <c r="G1" s="1158" t="s">
        <v>314</v>
      </c>
      <c r="H1" s="1158"/>
      <c r="I1" s="1158"/>
      <c r="J1" s="1158"/>
      <c r="K1" s="1158"/>
      <c r="L1" s="1158"/>
      <c r="M1" s="205"/>
      <c r="N1" s="205"/>
      <c r="O1" s="205"/>
      <c r="P1" s="205"/>
      <c r="Q1" s="1172" t="s">
        <v>315</v>
      </c>
      <c r="R1" s="1172"/>
    </row>
    <row r="2" ht="25.5">
      <c r="A2" s="49" t="s">
        <v>132</v>
      </c>
    </row>
    <row r="3" spans="1:18" ht="18.75">
      <c r="A3" s="1159" t="s">
        <v>157</v>
      </c>
      <c r="B3" s="1159"/>
      <c r="C3" s="1159"/>
      <c r="D3" s="1159"/>
      <c r="E3" s="1159"/>
      <c r="F3" s="1159"/>
      <c r="G3" s="1159"/>
      <c r="H3" s="1159"/>
      <c r="I3" s="1159"/>
      <c r="J3" s="1159"/>
      <c r="K3" s="1159"/>
      <c r="L3" s="1159"/>
      <c r="R3" s="3"/>
    </row>
    <row r="4" ht="14.25" thickBot="1">
      <c r="M4" s="235" t="s">
        <v>200</v>
      </c>
    </row>
    <row r="5" spans="1:18" ht="18" thickBot="1">
      <c r="A5" s="1160" t="s">
        <v>1</v>
      </c>
      <c r="B5" s="1161"/>
      <c r="C5" s="1161"/>
      <c r="D5" s="1161"/>
      <c r="E5" s="1164" t="s">
        <v>10</v>
      </c>
      <c r="F5" s="1165"/>
      <c r="G5" s="73" t="s">
        <v>16</v>
      </c>
      <c r="H5" s="74"/>
      <c r="I5" s="74"/>
      <c r="J5" s="75"/>
      <c r="K5" s="1170" t="s">
        <v>19</v>
      </c>
      <c r="L5" s="76" t="s">
        <v>28</v>
      </c>
      <c r="M5" s="1139" t="s">
        <v>275</v>
      </c>
      <c r="N5" s="1140"/>
      <c r="O5" s="1141"/>
      <c r="P5" s="1147" t="s">
        <v>33</v>
      </c>
      <c r="Q5" s="1148"/>
      <c r="R5" s="1149"/>
    </row>
    <row r="6" spans="1:18" ht="15" thickBot="1">
      <c r="A6" s="1162"/>
      <c r="B6" s="1163"/>
      <c r="C6" s="1163"/>
      <c r="D6" s="1163"/>
      <c r="E6" s="1166"/>
      <c r="F6" s="1167"/>
      <c r="G6" s="576" t="s">
        <v>67</v>
      </c>
      <c r="H6" s="577"/>
      <c r="I6" s="578" t="s">
        <v>18</v>
      </c>
      <c r="J6" s="579"/>
      <c r="K6" s="572"/>
      <c r="L6" s="1153" t="s">
        <v>29</v>
      </c>
      <c r="M6" s="77"/>
      <c r="N6" s="78" t="s">
        <v>34</v>
      </c>
      <c r="O6" s="79" t="s">
        <v>18</v>
      </c>
      <c r="P6" s="1150"/>
      <c r="Q6" s="1151"/>
      <c r="R6" s="1152"/>
    </row>
    <row r="7" spans="1:18" ht="15" thickBot="1">
      <c r="A7" s="1162"/>
      <c r="B7" s="1163"/>
      <c r="C7" s="1163"/>
      <c r="D7" s="1163"/>
      <c r="E7" s="1168"/>
      <c r="F7" s="1169"/>
      <c r="G7" s="1155" t="s">
        <v>17</v>
      </c>
      <c r="H7" s="1156"/>
      <c r="I7" s="1155" t="s">
        <v>17</v>
      </c>
      <c r="J7" s="1156"/>
      <c r="K7" s="1171"/>
      <c r="L7" s="1154"/>
      <c r="M7" s="80" t="s">
        <v>62</v>
      </c>
      <c r="N7" s="81" t="s">
        <v>39</v>
      </c>
      <c r="O7" s="82" t="s">
        <v>39</v>
      </c>
      <c r="P7" s="83" t="s">
        <v>62</v>
      </c>
      <c r="Q7" s="84" t="s">
        <v>34</v>
      </c>
      <c r="R7" s="85" t="s">
        <v>18</v>
      </c>
    </row>
    <row r="8" spans="1:18" ht="15" thickTop="1">
      <c r="A8" s="1173" t="s">
        <v>32</v>
      </c>
      <c r="B8" s="96" t="s">
        <v>2</v>
      </c>
      <c r="C8" s="97"/>
      <c r="D8" s="98"/>
      <c r="E8" s="1120" t="s">
        <v>11</v>
      </c>
      <c r="F8" s="1121"/>
      <c r="G8" s="1122" t="s">
        <v>20</v>
      </c>
      <c r="H8" s="1123"/>
      <c r="I8" s="1040">
        <v>14700</v>
      </c>
      <c r="J8" s="1037"/>
      <c r="K8" s="1142">
        <v>9000</v>
      </c>
      <c r="L8" s="1143">
        <v>12000</v>
      </c>
      <c r="M8" s="241">
        <v>1</v>
      </c>
      <c r="N8" s="242">
        <v>24660</v>
      </c>
      <c r="O8" s="242">
        <v>22260</v>
      </c>
      <c r="P8" s="243">
        <v>1</v>
      </c>
      <c r="Q8" s="244">
        <f>K8+L8+N8</f>
        <v>45660</v>
      </c>
      <c r="R8" s="245">
        <f>I8+K8+L8+O8</f>
        <v>57960</v>
      </c>
    </row>
    <row r="9" spans="1:18" ht="14.25">
      <c r="A9" s="1174"/>
      <c r="B9" s="99"/>
      <c r="C9" s="100"/>
      <c r="D9" s="101"/>
      <c r="E9" s="1106" t="s">
        <v>12</v>
      </c>
      <c r="F9" s="1144"/>
      <c r="G9" s="894"/>
      <c r="H9" s="895"/>
      <c r="I9" s="595"/>
      <c r="J9" s="596"/>
      <c r="K9" s="619"/>
      <c r="L9" s="1104"/>
      <c r="M9" s="133">
        <v>2</v>
      </c>
      <c r="N9" s="246">
        <v>26880</v>
      </c>
      <c r="O9" s="247">
        <v>24420</v>
      </c>
      <c r="P9" s="133">
        <v>2</v>
      </c>
      <c r="Q9" s="248">
        <f>K8+L8+N9</f>
        <v>47880</v>
      </c>
      <c r="R9" s="246">
        <f>I8+K8+L8+O9</f>
        <v>60120</v>
      </c>
    </row>
    <row r="10" spans="1:18" ht="14.25">
      <c r="A10" s="1174"/>
      <c r="B10" s="102" t="s">
        <v>3</v>
      </c>
      <c r="C10" s="101"/>
      <c r="D10" s="101"/>
      <c r="E10" s="1108"/>
      <c r="F10" s="1145"/>
      <c r="G10" s="894"/>
      <c r="H10" s="895"/>
      <c r="I10" s="595"/>
      <c r="J10" s="596"/>
      <c r="K10" s="619"/>
      <c r="L10" s="1104"/>
      <c r="M10" s="133">
        <v>3</v>
      </c>
      <c r="N10" s="246">
        <v>28770</v>
      </c>
      <c r="O10" s="246">
        <v>26280</v>
      </c>
      <c r="P10" s="133">
        <v>3</v>
      </c>
      <c r="Q10" s="246">
        <f>K8+L8+N10</f>
        <v>49770</v>
      </c>
      <c r="R10" s="246">
        <f>I8+K8+L8+O10</f>
        <v>61980</v>
      </c>
    </row>
    <row r="11" spans="1:18" ht="14.25">
      <c r="A11" s="1174"/>
      <c r="B11" s="102"/>
      <c r="C11" s="101"/>
      <c r="D11" s="101"/>
      <c r="E11" s="1108"/>
      <c r="F11" s="1145"/>
      <c r="G11" s="894"/>
      <c r="H11" s="895"/>
      <c r="I11" s="595"/>
      <c r="J11" s="596"/>
      <c r="K11" s="619"/>
      <c r="L11" s="1105"/>
      <c r="M11" s="133">
        <v>4</v>
      </c>
      <c r="N11" s="246">
        <v>30450</v>
      </c>
      <c r="O11" s="246">
        <v>27960</v>
      </c>
      <c r="P11" s="133">
        <v>4</v>
      </c>
      <c r="Q11" s="249">
        <f>K8+L8+N11</f>
        <v>51450</v>
      </c>
      <c r="R11" s="246">
        <f>I8+K8+L8+O11</f>
        <v>63660</v>
      </c>
    </row>
    <row r="12" spans="1:18" ht="15" thickBot="1">
      <c r="A12" s="1174"/>
      <c r="B12" s="1175" t="s">
        <v>202</v>
      </c>
      <c r="C12" s="1176"/>
      <c r="D12" s="1177"/>
      <c r="E12" s="1110"/>
      <c r="F12" s="1146"/>
      <c r="G12" s="894"/>
      <c r="H12" s="895"/>
      <c r="I12" s="888" t="s">
        <v>54</v>
      </c>
      <c r="J12" s="889"/>
      <c r="K12" s="66" t="s">
        <v>57</v>
      </c>
      <c r="L12" s="90" t="s">
        <v>61</v>
      </c>
      <c r="M12" s="250">
        <v>5</v>
      </c>
      <c r="N12" s="248">
        <v>32100</v>
      </c>
      <c r="O12" s="248">
        <v>29640</v>
      </c>
      <c r="P12" s="250">
        <v>5</v>
      </c>
      <c r="Q12" s="251">
        <f>K8+L8+N12</f>
        <v>53100</v>
      </c>
      <c r="R12" s="248">
        <f>I8+K8+L8+O12</f>
        <v>65340</v>
      </c>
    </row>
    <row r="13" spans="1:18" ht="14.25">
      <c r="A13" s="1174"/>
      <c r="B13" s="103" t="s">
        <v>4</v>
      </c>
      <c r="C13" s="104"/>
      <c r="D13" s="111"/>
      <c r="E13" s="744" t="s">
        <v>11</v>
      </c>
      <c r="F13" s="745"/>
      <c r="G13" s="1134">
        <v>11100</v>
      </c>
      <c r="H13" s="1135"/>
      <c r="I13" s="1134">
        <v>14700</v>
      </c>
      <c r="J13" s="1135"/>
      <c r="K13" s="1138">
        <v>11700</v>
      </c>
      <c r="L13" s="1103">
        <v>12000</v>
      </c>
      <c r="M13" s="243">
        <v>1</v>
      </c>
      <c r="N13" s="242">
        <v>24660</v>
      </c>
      <c r="O13" s="242">
        <v>22260</v>
      </c>
      <c r="P13" s="243">
        <v>1</v>
      </c>
      <c r="Q13" s="245">
        <f>SUM(G13+K13+L13+N13)</f>
        <v>59460</v>
      </c>
      <c r="R13" s="245">
        <f>I13+K13+L13+O13</f>
        <v>60660</v>
      </c>
    </row>
    <row r="14" spans="1:18" ht="14.25">
      <c r="A14" s="1174"/>
      <c r="B14" s="102" t="s">
        <v>5</v>
      </c>
      <c r="C14" s="101"/>
      <c r="D14" s="112"/>
      <c r="E14" s="1106" t="s">
        <v>13</v>
      </c>
      <c r="F14" s="1107"/>
      <c r="G14" s="595"/>
      <c r="H14" s="596"/>
      <c r="I14" s="595"/>
      <c r="J14" s="596"/>
      <c r="K14" s="619"/>
      <c r="L14" s="1104"/>
      <c r="M14" s="133">
        <v>2</v>
      </c>
      <c r="N14" s="246">
        <v>26880</v>
      </c>
      <c r="O14" s="247">
        <v>24420</v>
      </c>
      <c r="P14" s="133">
        <v>2</v>
      </c>
      <c r="Q14" s="246">
        <f>SUM(G13+K13+L13+N14)</f>
        <v>61680</v>
      </c>
      <c r="R14" s="246">
        <f>I13+K13+L13+O14</f>
        <v>62820</v>
      </c>
    </row>
    <row r="15" spans="1:18" ht="14.25">
      <c r="A15" s="1174"/>
      <c r="B15" s="1124"/>
      <c r="C15" s="896"/>
      <c r="D15" s="1125"/>
      <c r="E15" s="1108"/>
      <c r="F15" s="1109"/>
      <c r="G15" s="595"/>
      <c r="H15" s="596"/>
      <c r="I15" s="595"/>
      <c r="J15" s="596"/>
      <c r="K15" s="619"/>
      <c r="L15" s="1104"/>
      <c r="M15" s="133">
        <v>3</v>
      </c>
      <c r="N15" s="246">
        <v>28770</v>
      </c>
      <c r="O15" s="246">
        <v>26280</v>
      </c>
      <c r="P15" s="133">
        <v>3</v>
      </c>
      <c r="Q15" s="246">
        <f>SUM(G13+K13+L13+N15)</f>
        <v>63570</v>
      </c>
      <c r="R15" s="246">
        <f>I13+K13+L13+O15</f>
        <v>64680</v>
      </c>
    </row>
    <row r="16" spans="1:18" ht="14.25">
      <c r="A16" s="1174"/>
      <c r="B16" s="1126"/>
      <c r="C16" s="600"/>
      <c r="D16" s="1127"/>
      <c r="E16" s="1108"/>
      <c r="F16" s="1109"/>
      <c r="G16" s="595"/>
      <c r="H16" s="596"/>
      <c r="I16" s="595"/>
      <c r="J16" s="596"/>
      <c r="K16" s="619"/>
      <c r="L16" s="1105"/>
      <c r="M16" s="133">
        <v>4</v>
      </c>
      <c r="N16" s="246">
        <v>30450</v>
      </c>
      <c r="O16" s="246">
        <v>27960</v>
      </c>
      <c r="P16" s="133">
        <v>4</v>
      </c>
      <c r="Q16" s="246">
        <f>SUM(G13+K13+L13+N16)</f>
        <v>65250</v>
      </c>
      <c r="R16" s="246">
        <f>I13+K13+L13+O16</f>
        <v>66360</v>
      </c>
    </row>
    <row r="17" spans="1:18" ht="15" thickBot="1">
      <c r="A17" s="1174"/>
      <c r="B17" s="1184" t="s">
        <v>204</v>
      </c>
      <c r="C17" s="1185"/>
      <c r="D17" s="1186"/>
      <c r="E17" s="1110"/>
      <c r="F17" s="1111"/>
      <c r="G17" s="926" t="s">
        <v>138</v>
      </c>
      <c r="H17" s="924"/>
      <c r="I17" s="926" t="s">
        <v>54</v>
      </c>
      <c r="J17" s="924"/>
      <c r="K17" s="91" t="s">
        <v>58</v>
      </c>
      <c r="L17" s="92" t="s">
        <v>61</v>
      </c>
      <c r="M17" s="252">
        <v>5</v>
      </c>
      <c r="N17" s="248">
        <v>32100</v>
      </c>
      <c r="O17" s="248">
        <v>29640</v>
      </c>
      <c r="P17" s="252">
        <v>5</v>
      </c>
      <c r="Q17" s="251">
        <f>SUM(G13+K13+L13+N17)</f>
        <v>66900</v>
      </c>
      <c r="R17" s="251">
        <f>I13+K13+L13+O17</f>
        <v>68040</v>
      </c>
    </row>
    <row r="18" spans="1:18" ht="14.25">
      <c r="A18" s="1174"/>
      <c r="B18" s="102" t="s">
        <v>6</v>
      </c>
      <c r="C18" s="101"/>
      <c r="D18" s="101"/>
      <c r="E18" s="1136" t="s">
        <v>11</v>
      </c>
      <c r="F18" s="1137"/>
      <c r="G18" s="595" t="s">
        <v>203</v>
      </c>
      <c r="H18" s="596"/>
      <c r="I18" s="595">
        <v>39300</v>
      </c>
      <c r="J18" s="596"/>
      <c r="K18" s="619">
        <v>19500</v>
      </c>
      <c r="L18" s="1104">
        <v>12000</v>
      </c>
      <c r="M18" s="241">
        <v>1</v>
      </c>
      <c r="N18" s="242">
        <v>24660</v>
      </c>
      <c r="O18" s="242">
        <v>22260</v>
      </c>
      <c r="P18" s="241">
        <v>1</v>
      </c>
      <c r="Q18" s="245">
        <v>67260</v>
      </c>
      <c r="R18" s="249">
        <f>I18+K18+L18+O18</f>
        <v>93060</v>
      </c>
    </row>
    <row r="19" spans="1:18" ht="14.25">
      <c r="A19" s="1174"/>
      <c r="B19" s="102" t="s">
        <v>137</v>
      </c>
      <c r="C19" s="101"/>
      <c r="D19" s="101"/>
      <c r="E19" s="1106" t="s">
        <v>14</v>
      </c>
      <c r="F19" s="1107"/>
      <c r="G19" s="595"/>
      <c r="H19" s="596"/>
      <c r="I19" s="595"/>
      <c r="J19" s="596"/>
      <c r="K19" s="619"/>
      <c r="L19" s="1104"/>
      <c r="M19" s="133">
        <v>2</v>
      </c>
      <c r="N19" s="246">
        <v>26880</v>
      </c>
      <c r="O19" s="247">
        <v>24420</v>
      </c>
      <c r="P19" s="133">
        <v>2</v>
      </c>
      <c r="Q19" s="246">
        <v>69480</v>
      </c>
      <c r="R19" s="246">
        <f>I18+K18+L18+O19</f>
        <v>95220</v>
      </c>
    </row>
    <row r="20" spans="1:18" ht="14.25">
      <c r="A20" s="1174"/>
      <c r="B20" s="102" t="s">
        <v>8</v>
      </c>
      <c r="C20" s="101"/>
      <c r="D20" s="101"/>
      <c r="E20" s="1108"/>
      <c r="F20" s="1109"/>
      <c r="G20" s="595"/>
      <c r="H20" s="596"/>
      <c r="I20" s="595"/>
      <c r="J20" s="596"/>
      <c r="K20" s="619"/>
      <c r="L20" s="1104"/>
      <c r="M20" s="133">
        <v>3</v>
      </c>
      <c r="N20" s="246">
        <v>28770</v>
      </c>
      <c r="O20" s="246">
        <v>26280</v>
      </c>
      <c r="P20" s="133">
        <v>3</v>
      </c>
      <c r="Q20" s="246">
        <v>71370</v>
      </c>
      <c r="R20" s="246">
        <f>I18+K18+L18+O20</f>
        <v>97080</v>
      </c>
    </row>
    <row r="21" spans="1:18" ht="14.25">
      <c r="A21" s="1174"/>
      <c r="B21" s="102"/>
      <c r="C21" s="101"/>
      <c r="D21" s="101"/>
      <c r="E21" s="1108"/>
      <c r="F21" s="1109"/>
      <c r="G21" s="595"/>
      <c r="H21" s="596"/>
      <c r="I21" s="595"/>
      <c r="J21" s="596"/>
      <c r="K21" s="619"/>
      <c r="L21" s="1105"/>
      <c r="M21" s="133">
        <v>4</v>
      </c>
      <c r="N21" s="246">
        <v>30450</v>
      </c>
      <c r="O21" s="246">
        <v>27960</v>
      </c>
      <c r="P21" s="133">
        <v>4</v>
      </c>
      <c r="Q21" s="246">
        <v>73050</v>
      </c>
      <c r="R21" s="246">
        <f>I18+K18+L18+O21</f>
        <v>98760</v>
      </c>
    </row>
    <row r="22" spans="1:18" ht="15" thickBot="1">
      <c r="A22" s="1174"/>
      <c r="B22" s="1184" t="s">
        <v>204</v>
      </c>
      <c r="C22" s="1185"/>
      <c r="D22" s="1186"/>
      <c r="E22" s="1108"/>
      <c r="F22" s="1109"/>
      <c r="G22" s="888" t="s">
        <v>138</v>
      </c>
      <c r="H22" s="889"/>
      <c r="I22" s="888" t="s">
        <v>112</v>
      </c>
      <c r="J22" s="889"/>
      <c r="K22" s="66" t="s">
        <v>59</v>
      </c>
      <c r="L22" s="90" t="s">
        <v>61</v>
      </c>
      <c r="M22" s="250">
        <v>5</v>
      </c>
      <c r="N22" s="248">
        <v>32100</v>
      </c>
      <c r="O22" s="248">
        <v>29640</v>
      </c>
      <c r="P22" s="250">
        <v>5</v>
      </c>
      <c r="Q22" s="251">
        <v>74700</v>
      </c>
      <c r="R22" s="246">
        <f>I18+K18+L18+O22</f>
        <v>100440</v>
      </c>
    </row>
    <row r="23" spans="1:18" ht="14.25">
      <c r="A23" s="1112" t="s">
        <v>9</v>
      </c>
      <c r="B23" s="1113"/>
      <c r="C23" s="1113"/>
      <c r="D23" s="1113"/>
      <c r="E23" s="744" t="s">
        <v>11</v>
      </c>
      <c r="F23" s="745"/>
      <c r="G23" s="1134">
        <v>19200</v>
      </c>
      <c r="H23" s="1135"/>
      <c r="I23" s="1134">
        <v>59400</v>
      </c>
      <c r="J23" s="1135"/>
      <c r="K23" s="1102">
        <v>48000</v>
      </c>
      <c r="L23" s="1103">
        <v>12000</v>
      </c>
      <c r="M23" s="253">
        <v>1</v>
      </c>
      <c r="N23" s="254">
        <f>C34*30</f>
        <v>49320</v>
      </c>
      <c r="O23" s="254">
        <f>D34*30</f>
        <v>44520</v>
      </c>
      <c r="P23" s="253">
        <v>1</v>
      </c>
      <c r="Q23" s="255">
        <f>G23+K23+L23+N23</f>
        <v>128520</v>
      </c>
      <c r="R23" s="255">
        <f>I23+K23+L23+O23</f>
        <v>163920</v>
      </c>
    </row>
    <row r="24" spans="1:18" ht="13.5">
      <c r="A24" s="1114"/>
      <c r="B24" s="1115"/>
      <c r="C24" s="1115"/>
      <c r="D24" s="1115"/>
      <c r="E24" s="1106" t="s">
        <v>15</v>
      </c>
      <c r="F24" s="1107"/>
      <c r="G24" s="595"/>
      <c r="H24" s="596"/>
      <c r="I24" s="595"/>
      <c r="J24" s="596"/>
      <c r="K24" s="750"/>
      <c r="L24" s="1104"/>
      <c r="M24" s="209">
        <v>2</v>
      </c>
      <c r="N24" s="220">
        <f>C36*30</f>
        <v>53760</v>
      </c>
      <c r="O24" s="223">
        <f>D36*30</f>
        <v>48840</v>
      </c>
      <c r="P24" s="209">
        <v>2</v>
      </c>
      <c r="Q24" s="220">
        <f>G23+K23+L23+N24</f>
        <v>132960</v>
      </c>
      <c r="R24" s="220">
        <f>I23+K23+L23+O24</f>
        <v>168240</v>
      </c>
    </row>
    <row r="25" spans="1:18" ht="13.5">
      <c r="A25" s="1114"/>
      <c r="B25" s="1115"/>
      <c r="C25" s="1115"/>
      <c r="D25" s="1115"/>
      <c r="E25" s="1108"/>
      <c r="F25" s="1109"/>
      <c r="G25" s="595"/>
      <c r="H25" s="596"/>
      <c r="I25" s="595"/>
      <c r="J25" s="596"/>
      <c r="K25" s="750"/>
      <c r="L25" s="1104"/>
      <c r="M25" s="256">
        <v>3</v>
      </c>
      <c r="N25" s="257">
        <f>C38*30</f>
        <v>57540</v>
      </c>
      <c r="O25" s="257">
        <f>D38*30</f>
        <v>52560</v>
      </c>
      <c r="P25" s="256">
        <v>3</v>
      </c>
      <c r="Q25" s="257">
        <f>G23+K23+L23+N25</f>
        <v>136740</v>
      </c>
      <c r="R25" s="257">
        <f>I23+K23+L23+O25</f>
        <v>171960</v>
      </c>
    </row>
    <row r="26" spans="1:18" ht="13.5">
      <c r="A26" s="1114"/>
      <c r="B26" s="1115"/>
      <c r="C26" s="1115"/>
      <c r="D26" s="1115"/>
      <c r="E26" s="1108"/>
      <c r="F26" s="1109"/>
      <c r="G26" s="595"/>
      <c r="H26" s="596"/>
      <c r="I26" s="595"/>
      <c r="J26" s="596"/>
      <c r="K26" s="750"/>
      <c r="L26" s="1105"/>
      <c r="M26" s="209">
        <v>4</v>
      </c>
      <c r="N26" s="220">
        <f>C40*30</f>
        <v>60900</v>
      </c>
      <c r="O26" s="220">
        <f>D40*30</f>
        <v>55920</v>
      </c>
      <c r="P26" s="209">
        <v>4</v>
      </c>
      <c r="Q26" s="220">
        <f>G23+K23+L23+N26</f>
        <v>140100</v>
      </c>
      <c r="R26" s="220">
        <f>I23+K23+L23+O26</f>
        <v>175320</v>
      </c>
    </row>
    <row r="27" spans="1:18" ht="15" thickBot="1">
      <c r="A27" s="1116"/>
      <c r="B27" s="1117"/>
      <c r="C27" s="1117"/>
      <c r="D27" s="1117"/>
      <c r="E27" s="1110"/>
      <c r="F27" s="1111"/>
      <c r="G27" s="926" t="s">
        <v>53</v>
      </c>
      <c r="H27" s="924"/>
      <c r="I27" s="926" t="s">
        <v>311</v>
      </c>
      <c r="J27" s="924"/>
      <c r="K27" s="94" t="s">
        <v>312</v>
      </c>
      <c r="L27" s="95" t="s">
        <v>61</v>
      </c>
      <c r="M27" s="258">
        <v>5</v>
      </c>
      <c r="N27" s="259">
        <f>C42*30</f>
        <v>64200</v>
      </c>
      <c r="O27" s="259">
        <f>D42*30</f>
        <v>59280</v>
      </c>
      <c r="P27" s="258">
        <v>5</v>
      </c>
      <c r="Q27" s="260">
        <f>G23+K23+L23+N27</f>
        <v>143400</v>
      </c>
      <c r="R27" s="260">
        <f>I23+K23+L23+O27</f>
        <v>178680</v>
      </c>
    </row>
    <row r="28" spans="11:18" ht="13.5">
      <c r="K28" s="1187" t="s">
        <v>205</v>
      </c>
      <c r="L28" s="1187"/>
      <c r="M28" s="1187"/>
      <c r="N28" s="1187"/>
      <c r="O28" s="1187"/>
      <c r="P28" s="1187"/>
      <c r="Q28" s="1187"/>
      <c r="R28" s="1187"/>
    </row>
    <row r="29" spans="2:18" ht="15" thickBot="1">
      <c r="B29" s="896"/>
      <c r="C29" s="896"/>
      <c r="D29" s="896"/>
      <c r="E29" s="896"/>
      <c r="F29" s="896"/>
      <c r="G29" s="896"/>
      <c r="H29" s="896"/>
      <c r="I29" s="896"/>
      <c r="J29" s="896"/>
      <c r="K29" s="1188"/>
      <c r="L29" s="1188"/>
      <c r="M29" s="1188"/>
      <c r="N29" s="1188"/>
      <c r="O29" s="1188"/>
      <c r="P29" s="1188"/>
      <c r="Q29" s="1188"/>
      <c r="R29" s="1188"/>
    </row>
    <row r="30" spans="2:18" ht="14.25">
      <c r="B30" s="1034" t="s">
        <v>206</v>
      </c>
      <c r="C30" s="1060"/>
      <c r="D30" s="1035"/>
      <c r="E30" s="120"/>
      <c r="F30" s="1028" t="s">
        <v>127</v>
      </c>
      <c r="G30" s="1029"/>
      <c r="H30" s="1029"/>
      <c r="I30" s="1030"/>
      <c r="J30" s="120"/>
      <c r="K30" s="1034" t="s">
        <v>119</v>
      </c>
      <c r="L30" s="1035"/>
      <c r="M30" s="968" t="s">
        <v>116</v>
      </c>
      <c r="N30" s="969"/>
      <c r="O30" s="969"/>
      <c r="P30" s="968" t="s">
        <v>141</v>
      </c>
      <c r="Q30" s="969"/>
      <c r="R30" s="970"/>
    </row>
    <row r="31" spans="2:18" ht="15" thickBot="1">
      <c r="B31" s="786"/>
      <c r="C31" s="1061"/>
      <c r="D31" s="1062"/>
      <c r="E31" s="120"/>
      <c r="F31" s="1031"/>
      <c r="G31" s="1032"/>
      <c r="H31" s="1032"/>
      <c r="I31" s="1033"/>
      <c r="J31" s="120"/>
      <c r="K31" s="1070" t="s">
        <v>272</v>
      </c>
      <c r="L31" s="1071"/>
      <c r="M31" s="1099" t="s">
        <v>274</v>
      </c>
      <c r="N31" s="1100"/>
      <c r="O31" s="1100"/>
      <c r="P31" s="1099" t="s">
        <v>281</v>
      </c>
      <c r="Q31" s="1100"/>
      <c r="R31" s="1101"/>
    </row>
    <row r="32" spans="2:18" ht="13.5">
      <c r="B32" s="772"/>
      <c r="C32" s="626" t="s">
        <v>34</v>
      </c>
      <c r="D32" s="1063" t="s">
        <v>18</v>
      </c>
      <c r="E32" s="105"/>
      <c r="F32" s="1034" t="s">
        <v>42</v>
      </c>
      <c r="G32" s="1035"/>
      <c r="H32" s="968" t="s">
        <v>208</v>
      </c>
      <c r="I32" s="970"/>
      <c r="J32" s="166"/>
      <c r="K32" s="1021" t="s">
        <v>209</v>
      </c>
      <c r="L32" s="1022"/>
      <c r="M32" s="968" t="s">
        <v>69</v>
      </c>
      <c r="N32" s="969"/>
      <c r="O32" s="969"/>
      <c r="P32" s="1023" t="s">
        <v>323</v>
      </c>
      <c r="Q32" s="1024"/>
      <c r="R32" s="1025"/>
    </row>
    <row r="33" spans="2:18" ht="14.25" thickBot="1">
      <c r="B33" s="772"/>
      <c r="C33" s="626"/>
      <c r="D33" s="1063"/>
      <c r="E33" s="105"/>
      <c r="F33" s="772" t="s">
        <v>188</v>
      </c>
      <c r="G33" s="771"/>
      <c r="H33" s="772" t="s">
        <v>188</v>
      </c>
      <c r="I33" s="771"/>
      <c r="J33" s="139"/>
      <c r="K33" s="772" t="s">
        <v>257</v>
      </c>
      <c r="L33" s="771"/>
      <c r="M33" s="1070" t="s">
        <v>278</v>
      </c>
      <c r="N33" s="1072"/>
      <c r="O33" s="1072"/>
      <c r="P33" s="1096" t="s">
        <v>282</v>
      </c>
      <c r="Q33" s="1097"/>
      <c r="R33" s="1098"/>
    </row>
    <row r="34" spans="2:18" ht="14.25" customHeight="1" thickBot="1">
      <c r="B34" s="667">
        <v>1</v>
      </c>
      <c r="C34" s="817">
        <v>1644</v>
      </c>
      <c r="D34" s="1191">
        <v>1484</v>
      </c>
      <c r="E34" s="105"/>
      <c r="F34" s="1009" t="s">
        <v>249</v>
      </c>
      <c r="G34" s="1010"/>
      <c r="H34" s="1009" t="s">
        <v>248</v>
      </c>
      <c r="I34" s="1010"/>
      <c r="J34" s="139"/>
      <c r="K34" s="1094" t="s">
        <v>273</v>
      </c>
      <c r="L34" s="1095"/>
      <c r="M34" s="1004" t="s">
        <v>214</v>
      </c>
      <c r="N34" s="1005"/>
      <c r="O34" s="1005"/>
      <c r="P34" s="1004" t="s">
        <v>245</v>
      </c>
      <c r="Q34" s="1005"/>
      <c r="R34" s="1006"/>
    </row>
    <row r="35" spans="2:18" ht="14.25" customHeight="1" thickBot="1">
      <c r="B35" s="667"/>
      <c r="C35" s="817"/>
      <c r="D35" s="1191"/>
      <c r="E35" s="105"/>
      <c r="F35" s="1092" t="s">
        <v>247</v>
      </c>
      <c r="G35" s="1092"/>
      <c r="H35" s="1092"/>
      <c r="I35" s="1092"/>
      <c r="J35" s="119"/>
      <c r="K35" s="1009" t="s">
        <v>277</v>
      </c>
      <c r="L35" s="1010"/>
      <c r="M35" s="1070" t="s">
        <v>279</v>
      </c>
      <c r="N35" s="1072"/>
      <c r="O35" s="1072"/>
      <c r="P35" s="1070" t="s">
        <v>280</v>
      </c>
      <c r="Q35" s="1072"/>
      <c r="R35" s="1071"/>
    </row>
    <row r="36" spans="2:18" ht="21.75" customHeight="1">
      <c r="B36" s="1041">
        <v>2</v>
      </c>
      <c r="C36" s="665">
        <v>1792</v>
      </c>
      <c r="D36" s="1075">
        <v>1628</v>
      </c>
      <c r="E36" s="105"/>
      <c r="F36" s="1093"/>
      <c r="G36" s="1093"/>
      <c r="H36" s="1093"/>
      <c r="I36" s="1093"/>
      <c r="J36" s="139"/>
      <c r="K36" s="236" t="s">
        <v>325</v>
      </c>
      <c r="L36" s="121"/>
      <c r="M36" s="122"/>
      <c r="N36" s="117"/>
      <c r="O36" s="122"/>
      <c r="P36" s="998"/>
      <c r="Q36" s="998"/>
      <c r="R36" s="998"/>
    </row>
    <row r="37" spans="2:18" ht="11.25" customHeight="1" thickBot="1">
      <c r="B37" s="1041"/>
      <c r="C37" s="665"/>
      <c r="D37" s="1075"/>
      <c r="E37" s="105"/>
      <c r="F37" s="212"/>
      <c r="G37" s="212"/>
      <c r="H37" s="166"/>
      <c r="I37" s="119"/>
      <c r="J37" s="119"/>
      <c r="K37" s="237" t="s">
        <v>324</v>
      </c>
      <c r="L37" s="238"/>
      <c r="M37" s="238"/>
      <c r="N37" s="238"/>
      <c r="O37" s="214"/>
      <c r="P37" s="214"/>
      <c r="Q37" s="214"/>
      <c r="R37" s="214"/>
    </row>
    <row r="38" spans="2:18" ht="14.25" thickBot="1">
      <c r="B38" s="1041">
        <v>3</v>
      </c>
      <c r="C38" s="817">
        <v>1918</v>
      </c>
      <c r="D38" s="1191">
        <v>1752</v>
      </c>
      <c r="E38" s="105"/>
      <c r="F38" s="1089" t="s">
        <v>149</v>
      </c>
      <c r="G38" s="1090"/>
      <c r="H38" s="1090"/>
      <c r="I38" s="1091"/>
      <c r="J38" s="119"/>
      <c r="K38" s="968" t="s">
        <v>117</v>
      </c>
      <c r="L38" s="970"/>
      <c r="M38" s="968" t="s">
        <v>161</v>
      </c>
      <c r="N38" s="969"/>
      <c r="O38" s="970"/>
      <c r="P38" s="968" t="s">
        <v>128</v>
      </c>
      <c r="Q38" s="969"/>
      <c r="R38" s="970"/>
    </row>
    <row r="39" spans="2:18" ht="14.25" thickBot="1">
      <c r="B39" s="1041"/>
      <c r="C39" s="817"/>
      <c r="D39" s="1191"/>
      <c r="E39" s="105"/>
      <c r="F39" s="1085" t="s">
        <v>150</v>
      </c>
      <c r="G39" s="1081"/>
      <c r="H39" s="1081" t="s">
        <v>250</v>
      </c>
      <c r="I39" s="1082"/>
      <c r="J39" s="166"/>
      <c r="K39" s="1070" t="s">
        <v>321</v>
      </c>
      <c r="L39" s="1071"/>
      <c r="M39" s="1070" t="s">
        <v>271</v>
      </c>
      <c r="N39" s="1072"/>
      <c r="O39" s="1071"/>
      <c r="P39" s="1086" t="s">
        <v>259</v>
      </c>
      <c r="Q39" s="1087"/>
      <c r="R39" s="1088"/>
    </row>
    <row r="40" spans="2:18" ht="14.25" thickBot="1">
      <c r="B40" s="1041">
        <v>4</v>
      </c>
      <c r="C40" s="665">
        <v>2030</v>
      </c>
      <c r="D40" s="1075">
        <v>1864</v>
      </c>
      <c r="E40" s="105"/>
      <c r="F40" s="1085" t="s">
        <v>151</v>
      </c>
      <c r="G40" s="1081"/>
      <c r="H40" s="1081" t="s">
        <v>251</v>
      </c>
      <c r="I40" s="1082"/>
      <c r="J40" s="166"/>
      <c r="K40" s="968" t="s">
        <v>163</v>
      </c>
      <c r="L40" s="970"/>
      <c r="M40" s="968" t="s">
        <v>221</v>
      </c>
      <c r="N40" s="969"/>
      <c r="O40" s="970"/>
      <c r="P40" s="1068" t="s">
        <v>260</v>
      </c>
      <c r="Q40" s="1068"/>
      <c r="R40" s="1069"/>
    </row>
    <row r="41" spans="2:18" ht="14.25" thickBot="1">
      <c r="B41" s="1041"/>
      <c r="C41" s="665"/>
      <c r="D41" s="1075"/>
      <c r="E41" s="105"/>
      <c r="F41" s="1079" t="s">
        <v>152</v>
      </c>
      <c r="G41" s="1080"/>
      <c r="H41" s="1081" t="s">
        <v>252</v>
      </c>
      <c r="I41" s="1082"/>
      <c r="J41" s="166"/>
      <c r="K41" s="1083" t="s">
        <v>318</v>
      </c>
      <c r="L41" s="1084"/>
      <c r="M41" s="1070" t="s">
        <v>270</v>
      </c>
      <c r="N41" s="1072"/>
      <c r="O41" s="1072"/>
      <c r="P41" s="968" t="s">
        <v>225</v>
      </c>
      <c r="Q41" s="969"/>
      <c r="R41" s="970"/>
    </row>
    <row r="42" spans="2:18" ht="13.5">
      <c r="B42" s="1041">
        <v>5</v>
      </c>
      <c r="C42" s="817">
        <v>2140</v>
      </c>
      <c r="D42" s="1191">
        <v>1976</v>
      </c>
      <c r="E42" s="105"/>
      <c r="F42" s="982" t="s">
        <v>153</v>
      </c>
      <c r="G42" s="983"/>
      <c r="H42" s="1077" t="s">
        <v>253</v>
      </c>
      <c r="I42" s="1078"/>
      <c r="J42" s="166"/>
      <c r="K42" s="968" t="s">
        <v>164</v>
      </c>
      <c r="L42" s="969"/>
      <c r="M42" s="969"/>
      <c r="N42" s="969"/>
      <c r="O42" s="970"/>
      <c r="P42" s="1094" t="s">
        <v>264</v>
      </c>
      <c r="Q42" s="1189"/>
      <c r="R42" s="1095"/>
    </row>
    <row r="43" spans="2:18" ht="14.25" thickBot="1">
      <c r="B43" s="1045"/>
      <c r="C43" s="1192"/>
      <c r="D43" s="1193"/>
      <c r="E43" s="105"/>
      <c r="F43" s="976"/>
      <c r="G43" s="977"/>
      <c r="H43" s="980"/>
      <c r="I43" s="981"/>
      <c r="J43" s="166"/>
      <c r="K43" s="1070" t="s">
        <v>261</v>
      </c>
      <c r="L43" s="1072"/>
      <c r="M43" s="1072"/>
      <c r="N43" s="1072"/>
      <c r="O43" s="1071"/>
      <c r="P43" s="1070" t="s">
        <v>265</v>
      </c>
      <c r="Q43" s="1072"/>
      <c r="R43" s="1071"/>
    </row>
    <row r="44" spans="2:18" ht="14.25">
      <c r="B44" s="158"/>
      <c r="C44" s="215"/>
      <c r="D44" s="215"/>
      <c r="E44" s="105"/>
      <c r="F44" s="114"/>
      <c r="G44" s="114"/>
      <c r="H44" s="216"/>
      <c r="I44" s="216"/>
      <c r="J44" s="166"/>
      <c r="K44" s="968" t="s">
        <v>170</v>
      </c>
      <c r="L44" s="970"/>
      <c r="M44" s="968" t="s">
        <v>172</v>
      </c>
      <c r="N44" s="969"/>
      <c r="O44" s="970"/>
      <c r="P44" s="968" t="s">
        <v>174</v>
      </c>
      <c r="Q44" s="969"/>
      <c r="R44" s="970"/>
    </row>
    <row r="45" spans="2:18" ht="15" thickBot="1">
      <c r="B45" s="158"/>
      <c r="C45" s="215"/>
      <c r="D45" s="215"/>
      <c r="E45" s="105"/>
      <c r="F45" s="114"/>
      <c r="G45" s="114"/>
      <c r="H45" s="216"/>
      <c r="I45" s="216"/>
      <c r="J45" s="166"/>
      <c r="K45" s="1070" t="s">
        <v>262</v>
      </c>
      <c r="L45" s="1071"/>
      <c r="M45" s="1070" t="s">
        <v>266</v>
      </c>
      <c r="N45" s="1072"/>
      <c r="O45" s="1071"/>
      <c r="P45" s="1070" t="s">
        <v>267</v>
      </c>
      <c r="Q45" s="1072"/>
      <c r="R45" s="1071"/>
    </row>
    <row r="46" spans="2:18" ht="13.5">
      <c r="B46" s="968" t="s">
        <v>232</v>
      </c>
      <c r="C46" s="969"/>
      <c r="D46" s="969"/>
      <c r="E46" s="969"/>
      <c r="F46" s="969"/>
      <c r="G46" s="969"/>
      <c r="H46" s="969"/>
      <c r="I46" s="970"/>
      <c r="J46" s="166"/>
      <c r="K46" s="968" t="s">
        <v>183</v>
      </c>
      <c r="L46" s="969"/>
      <c r="M46" s="970"/>
      <c r="N46" s="968" t="s">
        <v>184</v>
      </c>
      <c r="O46" s="970"/>
      <c r="P46" s="968" t="s">
        <v>242</v>
      </c>
      <c r="Q46" s="969"/>
      <c r="R46" s="970"/>
    </row>
    <row r="47" spans="2:18" ht="14.25" thickBot="1">
      <c r="B47" s="945" t="s">
        <v>276</v>
      </c>
      <c r="C47" s="946"/>
      <c r="D47" s="946"/>
      <c r="E47" s="946"/>
      <c r="F47" s="946"/>
      <c r="G47" s="946"/>
      <c r="H47" s="946"/>
      <c r="I47" s="947"/>
      <c r="J47" s="166"/>
      <c r="K47" s="1067" t="s">
        <v>263</v>
      </c>
      <c r="L47" s="1068"/>
      <c r="M47" s="1069"/>
      <c r="N47" s="1070" t="s">
        <v>268</v>
      </c>
      <c r="O47" s="1071"/>
      <c r="P47" s="1070" t="s">
        <v>269</v>
      </c>
      <c r="Q47" s="1072"/>
      <c r="R47" s="1071"/>
    </row>
    <row r="48" spans="2:18" ht="13.5" customHeight="1">
      <c r="B48" s="945"/>
      <c r="C48" s="946"/>
      <c r="D48" s="946"/>
      <c r="E48" s="946"/>
      <c r="F48" s="946"/>
      <c r="G48" s="946"/>
      <c r="H48" s="946"/>
      <c r="I48" s="947"/>
      <c r="J48" s="166"/>
      <c r="K48" s="1190" t="s">
        <v>319</v>
      </c>
      <c r="L48" s="1190"/>
      <c r="M48" s="1190"/>
      <c r="N48" s="1190"/>
      <c r="O48" s="1190"/>
      <c r="P48" s="1190"/>
      <c r="Q48" s="1190"/>
      <c r="R48" s="1190"/>
    </row>
    <row r="49" spans="2:18" ht="13.5">
      <c r="B49" s="945"/>
      <c r="C49" s="946"/>
      <c r="D49" s="946"/>
      <c r="E49" s="946"/>
      <c r="F49" s="946"/>
      <c r="G49" s="946"/>
      <c r="H49" s="946"/>
      <c r="I49" s="947"/>
      <c r="J49" s="1"/>
      <c r="K49" s="1190"/>
      <c r="L49" s="1190"/>
      <c r="M49" s="1190"/>
      <c r="N49" s="1190"/>
      <c r="O49" s="1190"/>
      <c r="P49" s="1190"/>
      <c r="Q49" s="1190"/>
      <c r="R49" s="1190"/>
    </row>
    <row r="50" spans="2:18" ht="14.25" thickBot="1">
      <c r="B50" s="948"/>
      <c r="C50" s="949"/>
      <c r="D50" s="949"/>
      <c r="E50" s="949"/>
      <c r="F50" s="949"/>
      <c r="G50" s="949"/>
      <c r="H50" s="949"/>
      <c r="I50" s="950"/>
      <c r="J50" s="1"/>
      <c r="K50" s="1190"/>
      <c r="L50" s="1190"/>
      <c r="M50" s="1190"/>
      <c r="N50" s="1190"/>
      <c r="O50" s="1190"/>
      <c r="P50" s="1190"/>
      <c r="Q50" s="1190"/>
      <c r="R50" s="1190"/>
    </row>
    <row r="51" spans="11:18" ht="13.5">
      <c r="K51" s="1190"/>
      <c r="L51" s="1190"/>
      <c r="M51" s="1190"/>
      <c r="N51" s="1190"/>
      <c r="O51" s="1190"/>
      <c r="P51" s="1190"/>
      <c r="Q51" s="1190"/>
      <c r="R51" s="1190"/>
    </row>
  </sheetData>
  <sheetProtection/>
  <mergeCells count="143">
    <mergeCell ref="B47:I50"/>
    <mergeCell ref="K47:M47"/>
    <mergeCell ref="N47:O47"/>
    <mergeCell ref="P47:R47"/>
    <mergeCell ref="K48:R51"/>
    <mergeCell ref="K45:L45"/>
    <mergeCell ref="M45:O45"/>
    <mergeCell ref="P45:R45"/>
    <mergeCell ref="B46:I46"/>
    <mergeCell ref="K46:M46"/>
    <mergeCell ref="N46:O46"/>
    <mergeCell ref="P46:R46"/>
    <mergeCell ref="P42:R42"/>
    <mergeCell ref="K43:O43"/>
    <mergeCell ref="P43:R43"/>
    <mergeCell ref="K44:L44"/>
    <mergeCell ref="M44:O44"/>
    <mergeCell ref="P44:R44"/>
    <mergeCell ref="B42:B43"/>
    <mergeCell ref="C42:C43"/>
    <mergeCell ref="D42:D43"/>
    <mergeCell ref="F42:G43"/>
    <mergeCell ref="H42:I43"/>
    <mergeCell ref="K42:O42"/>
    <mergeCell ref="M40:O40"/>
    <mergeCell ref="P40:R40"/>
    <mergeCell ref="F41:G41"/>
    <mergeCell ref="H41:I41"/>
    <mergeCell ref="K41:L41"/>
    <mergeCell ref="M41:O41"/>
    <mergeCell ref="P41:R41"/>
    <mergeCell ref="B40:B41"/>
    <mergeCell ref="C40:C41"/>
    <mergeCell ref="D40:D41"/>
    <mergeCell ref="F40:G40"/>
    <mergeCell ref="H40:I40"/>
    <mergeCell ref="K40:L40"/>
    <mergeCell ref="P38:R38"/>
    <mergeCell ref="F39:G39"/>
    <mergeCell ref="H39:I39"/>
    <mergeCell ref="K39:L39"/>
    <mergeCell ref="M39:O39"/>
    <mergeCell ref="P39:R39"/>
    <mergeCell ref="B36:B37"/>
    <mergeCell ref="C36:C37"/>
    <mergeCell ref="D36:D37"/>
    <mergeCell ref="P36:R36"/>
    <mergeCell ref="B38:B39"/>
    <mergeCell ref="C38:C39"/>
    <mergeCell ref="D38:D39"/>
    <mergeCell ref="F38:I38"/>
    <mergeCell ref="K38:L38"/>
    <mergeCell ref="M38:O38"/>
    <mergeCell ref="M34:O34"/>
    <mergeCell ref="P34:R34"/>
    <mergeCell ref="F35:I36"/>
    <mergeCell ref="K35:L35"/>
    <mergeCell ref="M35:O35"/>
    <mergeCell ref="P35:R35"/>
    <mergeCell ref="B34:B35"/>
    <mergeCell ref="C34:C35"/>
    <mergeCell ref="D34:D35"/>
    <mergeCell ref="F34:G34"/>
    <mergeCell ref="H34:I34"/>
    <mergeCell ref="K34:L34"/>
    <mergeCell ref="M32:O32"/>
    <mergeCell ref="P32:R32"/>
    <mergeCell ref="F33:G33"/>
    <mergeCell ref="H33:I33"/>
    <mergeCell ref="K33:L33"/>
    <mergeCell ref="M33:O33"/>
    <mergeCell ref="P33:R33"/>
    <mergeCell ref="B32:B33"/>
    <mergeCell ref="C32:C33"/>
    <mergeCell ref="D32:D33"/>
    <mergeCell ref="F32:G32"/>
    <mergeCell ref="H32:I32"/>
    <mergeCell ref="K32:L32"/>
    <mergeCell ref="K30:L30"/>
    <mergeCell ref="M30:O30"/>
    <mergeCell ref="P30:R30"/>
    <mergeCell ref="K31:L31"/>
    <mergeCell ref="M31:O31"/>
    <mergeCell ref="P31:R31"/>
    <mergeCell ref="B29:D29"/>
    <mergeCell ref="E29:F29"/>
    <mergeCell ref="G29:H29"/>
    <mergeCell ref="I29:J29"/>
    <mergeCell ref="B30:D31"/>
    <mergeCell ref="F30:I31"/>
    <mergeCell ref="K23:K26"/>
    <mergeCell ref="L23:L26"/>
    <mergeCell ref="E24:F27"/>
    <mergeCell ref="G27:H27"/>
    <mergeCell ref="I27:J27"/>
    <mergeCell ref="K28:R29"/>
    <mergeCell ref="B22:D22"/>
    <mergeCell ref="G22:H22"/>
    <mergeCell ref="I22:J22"/>
    <mergeCell ref="A23:D27"/>
    <mergeCell ref="E23:F23"/>
    <mergeCell ref="G23:H26"/>
    <mergeCell ref="I23:J26"/>
    <mergeCell ref="E18:F18"/>
    <mergeCell ref="G18:H21"/>
    <mergeCell ref="I18:J21"/>
    <mergeCell ref="K18:K21"/>
    <mergeCell ref="L18:L21"/>
    <mergeCell ref="E19:F22"/>
    <mergeCell ref="K13:K16"/>
    <mergeCell ref="L13:L16"/>
    <mergeCell ref="E14:F17"/>
    <mergeCell ref="B15:D15"/>
    <mergeCell ref="B16:D16"/>
    <mergeCell ref="B17:D17"/>
    <mergeCell ref="G17:H17"/>
    <mergeCell ref="I17:J17"/>
    <mergeCell ref="E9:F12"/>
    <mergeCell ref="B12:D12"/>
    <mergeCell ref="I12:J12"/>
    <mergeCell ref="E13:F13"/>
    <mergeCell ref="G13:H16"/>
    <mergeCell ref="I13:J16"/>
    <mergeCell ref="I6:J6"/>
    <mergeCell ref="L6:L7"/>
    <mergeCell ref="G7:H7"/>
    <mergeCell ref="I7:J7"/>
    <mergeCell ref="A8:A22"/>
    <mergeCell ref="E8:F8"/>
    <mergeCell ref="G8:H12"/>
    <mergeCell ref="I8:J11"/>
    <mergeCell ref="K8:K11"/>
    <mergeCell ref="L8:L11"/>
    <mergeCell ref="A1:B1"/>
    <mergeCell ref="G1:L1"/>
    <mergeCell ref="Q1:R1"/>
    <mergeCell ref="A3:L3"/>
    <mergeCell ref="A5:D7"/>
    <mergeCell ref="E5:F7"/>
    <mergeCell ref="K5:K7"/>
    <mergeCell ref="M5:O5"/>
    <mergeCell ref="P5:R6"/>
    <mergeCell ref="G6:H6"/>
  </mergeCells>
  <printOptions/>
  <pageMargins left="0.7874015748031497" right="0" top="0" bottom="0" header="0.11811023622047245"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崇 末吉</cp:lastModifiedBy>
  <cp:lastPrinted>2024-04-28T23:59:24Z</cp:lastPrinted>
  <dcterms:created xsi:type="dcterms:W3CDTF">2005-09-02T13:32:07Z</dcterms:created>
  <dcterms:modified xsi:type="dcterms:W3CDTF">2024-04-29T00:40:35Z</dcterms:modified>
  <cp:category/>
  <cp:version/>
  <cp:contentType/>
  <cp:contentStatus/>
</cp:coreProperties>
</file>